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360ホームページ・インスタグラム\R8HPアップ用\260406施設貸出\"/>
    </mc:Choice>
  </mc:AlternateContent>
  <xr:revisionPtr revIDLastSave="0" documentId="13_ncr:1_{266F6FD9-8715-4CA6-9801-853D730124B0}" xr6:coauthVersionLast="47" xr6:coauthVersionMax="47" xr10:uidLastSave="{00000000-0000-0000-0000-000000000000}"/>
  <workbookProtection workbookAlgorithmName="SHA-512" workbookHashValue="KephAuOkmcfByJiWTqY0GXMV8fBjGWsKWeuoRXpNxVcQvjrOrCbUPxOZd7mn2zk2hqp7jGyLVyAzE2GiEirKMg==" workbookSaltValue="HRW0nBGkKs9Yu4jOOJsAUA==" workbookSpinCount="100000" lockStructure="1"/>
  <bookViews>
    <workbookView xWindow="-120" yWindow="-120" windowWidth="24240" windowHeight="13140" xr2:uid="{00000000-000D-0000-FFFF-FFFF00000000}"/>
  </bookViews>
  <sheets>
    <sheet name="施設使用教室申請書（入力用）" sheetId="23" r:id="rId1"/>
    <sheet name="施設使用教室申請書（記入例）" sheetId="25" r:id="rId2"/>
    <sheet name="料金表" sheetId="1" r:id="rId3"/>
    <sheet name="請求書発行依頼書（実人数ベース）" sheetId="6" state="hidden" r:id="rId4"/>
    <sheet name="請求書発行依頼書 (収容定員ベース)" sheetId="8" state="hidden" r:id="rId5"/>
    <sheet name="請求書発行依頼書 (面積ベース)" sheetId="9" state="hidden" r:id="rId6"/>
  </sheets>
  <definedNames>
    <definedName name="_xlnm.Print_Area" localSheetId="2">料金表!$A$1:$D$169</definedName>
    <definedName name="_xlnm.Print_Titles" localSheetId="2">料金表!$1:$2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23" l="1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F7" i="23"/>
  <c r="D8" i="23"/>
  <c r="D7" i="23"/>
  <c r="C7" i="23"/>
  <c r="C28" i="25"/>
  <c r="C7" i="25" l="1"/>
  <c r="D12" i="23" l="1"/>
  <c r="F76" i="25" l="1"/>
  <c r="D76" i="25"/>
  <c r="C76" i="25"/>
  <c r="F75" i="25"/>
  <c r="D75" i="25"/>
  <c r="C75" i="25"/>
  <c r="F74" i="25"/>
  <c r="D74" i="25"/>
  <c r="C74" i="25"/>
  <c r="F73" i="25"/>
  <c r="D73" i="25"/>
  <c r="C73" i="25"/>
  <c r="F72" i="25"/>
  <c r="D72" i="25"/>
  <c r="C72" i="25"/>
  <c r="F71" i="25"/>
  <c r="D71" i="25"/>
  <c r="C71" i="25"/>
  <c r="F70" i="25"/>
  <c r="D70" i="25"/>
  <c r="C70" i="25"/>
  <c r="F69" i="25"/>
  <c r="D69" i="25"/>
  <c r="C69" i="25"/>
  <c r="F68" i="25"/>
  <c r="D68" i="25"/>
  <c r="C68" i="25"/>
  <c r="F67" i="25"/>
  <c r="D67" i="25"/>
  <c r="C67" i="25"/>
  <c r="F66" i="25"/>
  <c r="D66" i="25"/>
  <c r="C66" i="25"/>
  <c r="F65" i="25"/>
  <c r="D65" i="25"/>
  <c r="C65" i="25"/>
  <c r="F64" i="25"/>
  <c r="D64" i="25"/>
  <c r="C64" i="25"/>
  <c r="F63" i="25"/>
  <c r="D63" i="25"/>
  <c r="C63" i="25"/>
  <c r="F62" i="25"/>
  <c r="D62" i="25"/>
  <c r="C62" i="25"/>
  <c r="F61" i="25"/>
  <c r="D61" i="25"/>
  <c r="C61" i="25"/>
  <c r="F60" i="25"/>
  <c r="D60" i="25"/>
  <c r="C60" i="25"/>
  <c r="F59" i="25"/>
  <c r="D59" i="25"/>
  <c r="C59" i="25"/>
  <c r="F58" i="25"/>
  <c r="D58" i="25"/>
  <c r="C58" i="25"/>
  <c r="F57" i="25"/>
  <c r="D57" i="25"/>
  <c r="C57" i="25"/>
  <c r="F56" i="25"/>
  <c r="D56" i="25"/>
  <c r="C56" i="25"/>
  <c r="F55" i="25"/>
  <c r="D55" i="25"/>
  <c r="C55" i="25"/>
  <c r="F54" i="25"/>
  <c r="D54" i="25"/>
  <c r="C54" i="25"/>
  <c r="F53" i="25"/>
  <c r="D53" i="25"/>
  <c r="C53" i="25"/>
  <c r="F52" i="25"/>
  <c r="D52" i="25"/>
  <c r="C52" i="25"/>
  <c r="F51" i="25"/>
  <c r="D51" i="25"/>
  <c r="C51" i="25"/>
  <c r="F50" i="25"/>
  <c r="D50" i="25"/>
  <c r="C50" i="25"/>
  <c r="F49" i="25"/>
  <c r="D49" i="25"/>
  <c r="C49" i="25"/>
  <c r="F48" i="25"/>
  <c r="D48" i="25"/>
  <c r="C48" i="25"/>
  <c r="F47" i="25"/>
  <c r="D47" i="25"/>
  <c r="C47" i="25"/>
  <c r="F46" i="25"/>
  <c r="D46" i="25"/>
  <c r="C46" i="25"/>
  <c r="F45" i="25"/>
  <c r="D45" i="25"/>
  <c r="C45" i="25"/>
  <c r="F44" i="25"/>
  <c r="D44" i="25"/>
  <c r="C44" i="25"/>
  <c r="F43" i="25"/>
  <c r="D43" i="25"/>
  <c r="C43" i="25"/>
  <c r="F42" i="25"/>
  <c r="D42" i="25"/>
  <c r="C42" i="25"/>
  <c r="F41" i="25"/>
  <c r="D41" i="25"/>
  <c r="C41" i="25"/>
  <c r="F40" i="25"/>
  <c r="D40" i="25"/>
  <c r="C40" i="25"/>
  <c r="F39" i="25"/>
  <c r="D39" i="25"/>
  <c r="C39" i="25"/>
  <c r="F38" i="25"/>
  <c r="D38" i="25"/>
  <c r="C38" i="25"/>
  <c r="F37" i="25"/>
  <c r="D37" i="25"/>
  <c r="C37" i="25"/>
  <c r="F36" i="25"/>
  <c r="D36" i="25"/>
  <c r="C36" i="25"/>
  <c r="F35" i="25"/>
  <c r="D35" i="25"/>
  <c r="C35" i="25"/>
  <c r="F34" i="25"/>
  <c r="D34" i="25"/>
  <c r="C34" i="25"/>
  <c r="F33" i="25"/>
  <c r="D33" i="25"/>
  <c r="C33" i="25"/>
  <c r="F32" i="25"/>
  <c r="D32" i="25"/>
  <c r="C32" i="25"/>
  <c r="F31" i="25"/>
  <c r="D31" i="25"/>
  <c r="C31" i="25"/>
  <c r="F30" i="25"/>
  <c r="D30" i="25"/>
  <c r="C30" i="25"/>
  <c r="F29" i="25"/>
  <c r="D29" i="25"/>
  <c r="C29" i="25"/>
  <c r="F28" i="25"/>
  <c r="D28" i="25"/>
  <c r="F27" i="25"/>
  <c r="D27" i="25"/>
  <c r="C27" i="25"/>
  <c r="F26" i="25"/>
  <c r="D26" i="25"/>
  <c r="C26" i="25"/>
  <c r="F25" i="25"/>
  <c r="D25" i="25"/>
  <c r="C25" i="25"/>
  <c r="F24" i="25"/>
  <c r="D24" i="25"/>
  <c r="C24" i="25"/>
  <c r="F23" i="25"/>
  <c r="D23" i="25"/>
  <c r="C23" i="25"/>
  <c r="F22" i="25"/>
  <c r="D22" i="25"/>
  <c r="C22" i="25"/>
  <c r="F21" i="25"/>
  <c r="D21" i="25"/>
  <c r="C21" i="25"/>
  <c r="F20" i="25"/>
  <c r="D20" i="25"/>
  <c r="C20" i="25"/>
  <c r="F19" i="25"/>
  <c r="D19" i="25"/>
  <c r="C19" i="25"/>
  <c r="F18" i="25"/>
  <c r="D18" i="25"/>
  <c r="C18" i="25"/>
  <c r="F17" i="25"/>
  <c r="D17" i="25"/>
  <c r="C17" i="25"/>
  <c r="F16" i="25"/>
  <c r="D16" i="25"/>
  <c r="C16" i="25"/>
  <c r="F15" i="25"/>
  <c r="D15" i="25"/>
  <c r="C15" i="25"/>
  <c r="F14" i="25"/>
  <c r="D14" i="25"/>
  <c r="C14" i="25"/>
  <c r="F13" i="25"/>
  <c r="D13" i="25"/>
  <c r="C13" i="25"/>
  <c r="F12" i="25"/>
  <c r="D12" i="25"/>
  <c r="C12" i="25"/>
  <c r="F11" i="25"/>
  <c r="D11" i="25"/>
  <c r="C11" i="25"/>
  <c r="F10" i="25"/>
  <c r="D10" i="25"/>
  <c r="C10" i="25"/>
  <c r="F9" i="25"/>
  <c r="D9" i="25"/>
  <c r="C9" i="25"/>
  <c r="F8" i="25"/>
  <c r="D8" i="25"/>
  <c r="C8" i="25"/>
  <c r="F7" i="25"/>
  <c r="D7" i="25"/>
  <c r="C77" i="25" l="1"/>
  <c r="F77" i="25"/>
  <c r="D77" i="25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D9" i="23"/>
  <c r="D10" i="23"/>
  <c r="D11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C42" i="23"/>
  <c r="D42" i="23"/>
  <c r="C43" i="23"/>
  <c r="D43" i="23"/>
  <c r="C44" i="23"/>
  <c r="D44" i="23"/>
  <c r="C45" i="23"/>
  <c r="D45" i="23"/>
  <c r="C46" i="23"/>
  <c r="D46" i="23"/>
  <c r="C47" i="23"/>
  <c r="D47" i="23"/>
  <c r="C48" i="23"/>
  <c r="D48" i="23"/>
  <c r="C49" i="23"/>
  <c r="D49" i="23"/>
  <c r="C50" i="23"/>
  <c r="D50" i="23"/>
  <c r="C51" i="23"/>
  <c r="D51" i="23"/>
  <c r="C52" i="23"/>
  <c r="D52" i="23"/>
  <c r="C53" i="23"/>
  <c r="D53" i="23"/>
  <c r="C54" i="23"/>
  <c r="D54" i="23"/>
  <c r="C55" i="23"/>
  <c r="D55" i="23"/>
  <c r="C56" i="23"/>
  <c r="D56" i="23"/>
  <c r="C57" i="23"/>
  <c r="D57" i="23"/>
  <c r="C58" i="23"/>
  <c r="D58" i="23"/>
  <c r="C59" i="23"/>
  <c r="D59" i="23"/>
  <c r="C60" i="23"/>
  <c r="D60" i="23"/>
  <c r="C61" i="23"/>
  <c r="D61" i="23"/>
  <c r="C62" i="23"/>
  <c r="D62" i="23"/>
  <c r="C63" i="23"/>
  <c r="D63" i="23"/>
  <c r="C64" i="23"/>
  <c r="D64" i="23"/>
  <c r="C65" i="23"/>
  <c r="D65" i="23"/>
  <c r="C66" i="23"/>
  <c r="D66" i="23"/>
  <c r="C67" i="23"/>
  <c r="D67" i="23"/>
  <c r="C68" i="23"/>
  <c r="D68" i="23"/>
  <c r="C69" i="23"/>
  <c r="D69" i="23"/>
  <c r="C70" i="23"/>
  <c r="D70" i="23"/>
  <c r="C71" i="23"/>
  <c r="D71" i="23"/>
  <c r="C72" i="23"/>
  <c r="D72" i="23"/>
  <c r="C73" i="23"/>
  <c r="D73" i="23"/>
  <c r="C74" i="23"/>
  <c r="D74" i="23"/>
  <c r="C75" i="23"/>
  <c r="D75" i="23"/>
  <c r="C76" i="23"/>
  <c r="D76" i="23"/>
  <c r="C77" i="23" l="1"/>
  <c r="G77" i="25"/>
  <c r="G2" i="25" s="1"/>
  <c r="D77" i="23"/>
  <c r="F77" i="23"/>
  <c r="G3" i="25" l="1"/>
  <c r="G4" i="25" s="1"/>
  <c r="G77" i="23"/>
  <c r="G2" i="23" s="1"/>
  <c r="G3" i="23" l="1"/>
  <c r="I26" i="6"/>
  <c r="E23" i="8" l="1"/>
  <c r="I23" i="8" s="1"/>
  <c r="E23" i="6"/>
  <c r="I23" i="6" s="1"/>
  <c r="I29" i="6" s="1"/>
  <c r="E23" i="9"/>
  <c r="I23" i="9" s="1"/>
  <c r="I26" i="8" l="1"/>
  <c r="I29" i="8" s="1"/>
  <c r="I30" i="8" s="1"/>
  <c r="I31" i="8" s="1"/>
  <c r="C15" i="8" s="1"/>
  <c r="I30" i="6"/>
  <c r="I31" i="6" s="1"/>
  <c r="C15" i="6" s="1"/>
  <c r="I26" i="9" l="1"/>
  <c r="I29" i="9" s="1"/>
  <c r="I31" i="9" l="1"/>
  <c r="C15" i="9" s="1"/>
  <c r="I30" i="9"/>
</calcChain>
</file>

<file path=xl/sharedStrings.xml><?xml version="1.0" encoding="utf-8"?>
<sst xmlns="http://schemas.openxmlformats.org/spreadsheetml/2006/main" count="330" uniqueCount="238">
  <si>
    <t>教室名</t>
    <rPh sb="0" eb="2">
      <t>キョウシツ</t>
    </rPh>
    <rPh sb="2" eb="3">
      <t>メイ</t>
    </rPh>
    <phoneticPr fontId="2"/>
  </si>
  <si>
    <t>使用目的</t>
    <rPh sb="0" eb="2">
      <t>シヨウ</t>
    </rPh>
    <rPh sb="2" eb="4">
      <t>モクテキ</t>
    </rPh>
    <phoneticPr fontId="2"/>
  </si>
  <si>
    <t>団体名</t>
    <rPh sb="0" eb="2">
      <t>ダンタイ</t>
    </rPh>
    <rPh sb="2" eb="3">
      <t>メイ</t>
    </rPh>
    <phoneticPr fontId="2"/>
  </si>
  <si>
    <t>作成日</t>
    <rPh sb="0" eb="3">
      <t>サクセイビ</t>
    </rPh>
    <phoneticPr fontId="9"/>
  </si>
  <si>
    <t>請求書発行依頼書</t>
    <rPh sb="0" eb="3">
      <t>セイキュウショ</t>
    </rPh>
    <rPh sb="3" eb="5">
      <t>ハッコウ</t>
    </rPh>
    <rPh sb="5" eb="8">
      <t>イライショ</t>
    </rPh>
    <phoneticPr fontId="9"/>
  </si>
  <si>
    <t>本部事務局業務課　御中</t>
    <rPh sb="0" eb="2">
      <t>ホンブ</t>
    </rPh>
    <rPh sb="2" eb="5">
      <t>ジムキョク</t>
    </rPh>
    <rPh sb="5" eb="7">
      <t>ギョウム</t>
    </rPh>
    <rPh sb="7" eb="8">
      <t>カ</t>
    </rPh>
    <rPh sb="9" eb="11">
      <t>オンチュウ</t>
    </rPh>
    <phoneticPr fontId="9"/>
  </si>
  <si>
    <t>本部事務局施設課</t>
    <rPh sb="0" eb="2">
      <t>ホンブ</t>
    </rPh>
    <rPh sb="2" eb="5">
      <t>ジムキョク</t>
    </rPh>
    <rPh sb="5" eb="7">
      <t>シセツ</t>
    </rPh>
    <rPh sb="7" eb="8">
      <t>カ</t>
    </rPh>
    <phoneticPr fontId="9"/>
  </si>
  <si>
    <t>請求書送付先</t>
    <rPh sb="0" eb="3">
      <t>セイキュウショ</t>
    </rPh>
    <rPh sb="3" eb="5">
      <t>ソウフ</t>
    </rPh>
    <rPh sb="5" eb="6">
      <t>サキ</t>
    </rPh>
    <phoneticPr fontId="9"/>
  </si>
  <si>
    <t>請求額</t>
    <rPh sb="0" eb="2">
      <t>セイキュウ</t>
    </rPh>
    <rPh sb="2" eb="3">
      <t>ガク</t>
    </rPh>
    <phoneticPr fontId="9"/>
  </si>
  <si>
    <t>円</t>
    <rPh sb="0" eb="1">
      <t>エン</t>
    </rPh>
    <phoneticPr fontId="9"/>
  </si>
  <si>
    <t>【内訳】</t>
    <rPh sb="1" eb="3">
      <t>ウチワケ</t>
    </rPh>
    <phoneticPr fontId="9"/>
  </si>
  <si>
    <t>項目</t>
    <rPh sb="0" eb="2">
      <t>コウモク</t>
    </rPh>
    <phoneticPr fontId="9"/>
  </si>
  <si>
    <t>金額</t>
    <rPh sb="0" eb="2">
      <t>キンガク</t>
    </rPh>
    <phoneticPr fontId="9"/>
  </si>
  <si>
    <t>単価
（300円／座席）</t>
    <rPh sb="0" eb="2">
      <t>タンカ</t>
    </rPh>
    <rPh sb="7" eb="8">
      <t>エン</t>
    </rPh>
    <rPh sb="9" eb="11">
      <t>ザセキ</t>
    </rPh>
    <phoneticPr fontId="9"/>
  </si>
  <si>
    <t>使用席数
（受験者数）</t>
    <rPh sb="0" eb="2">
      <t>シヨウ</t>
    </rPh>
    <rPh sb="2" eb="4">
      <t>セキスウ</t>
    </rPh>
    <rPh sb="6" eb="9">
      <t>ジュケンシャ</t>
    </rPh>
    <rPh sb="9" eb="10">
      <t>スウ</t>
    </rPh>
    <phoneticPr fontId="9"/>
  </si>
  <si>
    <t>教室使用料</t>
    <rPh sb="0" eb="2">
      <t>キョウシツ</t>
    </rPh>
    <rPh sb="2" eb="5">
      <t>シヨウリョウ</t>
    </rPh>
    <phoneticPr fontId="9"/>
  </si>
  <si>
    <t>×</t>
    <phoneticPr fontId="9"/>
  </si>
  <si>
    <t>＝</t>
    <phoneticPr fontId="9"/>
  </si>
  <si>
    <t>受験者数
（人）</t>
    <rPh sb="0" eb="3">
      <t>ジュケンシャ</t>
    </rPh>
    <rPh sb="3" eb="4">
      <t>スウ</t>
    </rPh>
    <rPh sb="6" eb="7">
      <t>ニン</t>
    </rPh>
    <phoneticPr fontId="9"/>
  </si>
  <si>
    <t>使用時間
（時間）</t>
    <rPh sb="0" eb="2">
      <t>シヨウ</t>
    </rPh>
    <rPh sb="2" eb="4">
      <t>ジカン</t>
    </rPh>
    <rPh sb="6" eb="8">
      <t>ジカン</t>
    </rPh>
    <phoneticPr fontId="9"/>
  </si>
  <si>
    <t>冷暖房費</t>
    <rPh sb="0" eb="3">
      <t>レイダンボウ</t>
    </rPh>
    <rPh sb="3" eb="4">
      <t>ヒ</t>
    </rPh>
    <phoneticPr fontId="9"/>
  </si>
  <si>
    <t>小計</t>
    <rPh sb="0" eb="2">
      <t>ショウケイ</t>
    </rPh>
    <phoneticPr fontId="9"/>
  </si>
  <si>
    <t>消費税</t>
    <rPh sb="0" eb="3">
      <t>ショウヒゼイ</t>
    </rPh>
    <phoneticPr fontId="9"/>
  </si>
  <si>
    <t>合計</t>
    <rPh sb="0" eb="2">
      <t>ゴウケイ</t>
    </rPh>
    <phoneticPr fontId="9"/>
  </si>
  <si>
    <t>※教室使用料：１座席･･･300円（全日・半日を問わず）</t>
    <rPh sb="1" eb="3">
      <t>キョウシツ</t>
    </rPh>
    <rPh sb="3" eb="6">
      <t>シヨウリョウ</t>
    </rPh>
    <rPh sb="8" eb="10">
      <t>ザセキ</t>
    </rPh>
    <rPh sb="16" eb="17">
      <t>エン</t>
    </rPh>
    <rPh sb="18" eb="19">
      <t>ゼン</t>
    </rPh>
    <rPh sb="19" eb="20">
      <t>ヒ</t>
    </rPh>
    <rPh sb="21" eb="23">
      <t>ハンニチ</t>
    </rPh>
    <rPh sb="24" eb="25">
      <t>ト</t>
    </rPh>
    <phoneticPr fontId="9"/>
  </si>
  <si>
    <t>日本通運株式会社　大阪支店</t>
    <rPh sb="0" eb="2">
      <t>ニホン</t>
    </rPh>
    <rPh sb="2" eb="4">
      <t>ツウウン</t>
    </rPh>
    <rPh sb="4" eb="6">
      <t>カブシキ</t>
    </rPh>
    <rPh sb="6" eb="8">
      <t>カイシャ</t>
    </rPh>
    <rPh sb="9" eb="11">
      <t>オオサカ</t>
    </rPh>
    <rPh sb="11" eb="13">
      <t>シテン</t>
    </rPh>
    <phoneticPr fontId="9"/>
  </si>
  <si>
    <t>収容定員ベース</t>
    <rPh sb="0" eb="2">
      <t>シュウヨウ</t>
    </rPh>
    <rPh sb="2" eb="4">
      <t>テイイン</t>
    </rPh>
    <phoneticPr fontId="9"/>
  </si>
  <si>
    <t>面積ベース</t>
    <rPh sb="0" eb="2">
      <t>メンセキ</t>
    </rPh>
    <phoneticPr fontId="9"/>
  </si>
  <si>
    <t>※冷暖房費：1室1時間使用につき1,000円（50名教室約60㎡を基準）</t>
    <rPh sb="1" eb="4">
      <t>レイダンボウ</t>
    </rPh>
    <rPh sb="4" eb="5">
      <t>ヒ</t>
    </rPh>
    <rPh sb="7" eb="8">
      <t>シツ</t>
    </rPh>
    <rPh sb="9" eb="11">
      <t>ジカン</t>
    </rPh>
    <rPh sb="11" eb="13">
      <t>シヨウ</t>
    </rPh>
    <rPh sb="21" eb="22">
      <t>エン</t>
    </rPh>
    <rPh sb="25" eb="26">
      <t>メイ</t>
    </rPh>
    <rPh sb="26" eb="28">
      <t>キョウシツ</t>
    </rPh>
    <rPh sb="28" eb="29">
      <t>ヤク</t>
    </rPh>
    <rPh sb="33" eb="35">
      <t>キジュン</t>
    </rPh>
    <phoneticPr fontId="9"/>
  </si>
  <si>
    <t>単価
（収容定員/50人*1,000・時間）</t>
    <rPh sb="0" eb="2">
      <t>タンカ</t>
    </rPh>
    <rPh sb="4" eb="6">
      <t>シュウヨウ</t>
    </rPh>
    <rPh sb="6" eb="8">
      <t>テイイン</t>
    </rPh>
    <rPh sb="11" eb="12">
      <t>ニン</t>
    </rPh>
    <rPh sb="19" eb="21">
      <t>ジカン</t>
    </rPh>
    <phoneticPr fontId="9"/>
  </si>
  <si>
    <t>(詳細別紙)</t>
    <rPh sb="1" eb="3">
      <t>ショウサイ</t>
    </rPh>
    <rPh sb="3" eb="5">
      <t>ベッシ</t>
    </rPh>
    <phoneticPr fontId="9"/>
  </si>
  <si>
    <t>単価
（面積/60㎡*1,000　　　*時間）</t>
    <rPh sb="0" eb="2">
      <t>タンカ</t>
    </rPh>
    <rPh sb="4" eb="6">
      <t>メンセキ</t>
    </rPh>
    <rPh sb="20" eb="22">
      <t>ジカン</t>
    </rPh>
    <phoneticPr fontId="9"/>
  </si>
  <si>
    <t>単価
（20円/人・時間）</t>
    <rPh sb="0" eb="2">
      <t>タンカ</t>
    </rPh>
    <rPh sb="6" eb="7">
      <t>エン</t>
    </rPh>
    <rPh sb="8" eb="9">
      <t>ヒト</t>
    </rPh>
    <rPh sb="10" eb="12">
      <t>ジカン</t>
    </rPh>
    <phoneticPr fontId="9"/>
  </si>
  <si>
    <t>×</t>
    <phoneticPr fontId="9"/>
  </si>
  <si>
    <t>＝</t>
    <phoneticPr fontId="9"/>
  </si>
  <si>
    <t>実使用人数ベース</t>
    <rPh sb="0" eb="1">
      <t>ジツ</t>
    </rPh>
    <rPh sb="1" eb="3">
      <t>シヨウ</t>
    </rPh>
    <rPh sb="3" eb="5">
      <t>ニンズウ</t>
    </rPh>
    <phoneticPr fontId="9"/>
  </si>
  <si>
    <t>一日金額</t>
    <rPh sb="0" eb="2">
      <t>イチニチ</t>
    </rPh>
    <rPh sb="2" eb="4">
      <t>キンガク</t>
    </rPh>
    <phoneticPr fontId="2"/>
  </si>
  <si>
    <t>半日金額</t>
    <rPh sb="0" eb="2">
      <t>ハンニチ</t>
    </rPh>
    <rPh sb="2" eb="4">
      <t>キンガク</t>
    </rPh>
    <phoneticPr fontId="2"/>
  </si>
  <si>
    <t>備考</t>
    <rPh sb="0" eb="2">
      <t>ビコウ</t>
    </rPh>
    <phoneticPr fontId="2"/>
  </si>
  <si>
    <t>延長金額</t>
    <rPh sb="0" eb="2">
      <t>エンチョウ</t>
    </rPh>
    <rPh sb="2" eb="4">
      <t>キンガク</t>
    </rPh>
    <phoneticPr fontId="2"/>
  </si>
  <si>
    <t>施設使用教室申請書</t>
    <rPh sb="0" eb="2">
      <t>シセツ</t>
    </rPh>
    <rPh sb="2" eb="4">
      <t>シヨウ</t>
    </rPh>
    <rPh sb="4" eb="6">
      <t>キョウシツ</t>
    </rPh>
    <rPh sb="6" eb="8">
      <t>シンセイ</t>
    </rPh>
    <rPh sb="8" eb="9">
      <t>ショ</t>
    </rPh>
    <phoneticPr fontId="2"/>
  </si>
  <si>
    <t>整理番号</t>
    <rPh sb="0" eb="2">
      <t>セイリ</t>
    </rPh>
    <rPh sb="2" eb="4">
      <t>バンゴウ</t>
    </rPh>
    <phoneticPr fontId="2"/>
  </si>
  <si>
    <t>延長料金</t>
    <rPh sb="0" eb="2">
      <t>エンチョウ</t>
    </rPh>
    <rPh sb="2" eb="4">
      <t>リョウキン</t>
    </rPh>
    <phoneticPr fontId="2"/>
  </si>
  <si>
    <t>一日</t>
  </si>
  <si>
    <t>延長時間</t>
    <rPh sb="0" eb="2">
      <t>エンチョウ</t>
    </rPh>
    <rPh sb="2" eb="4">
      <t>ジカン</t>
    </rPh>
    <phoneticPr fontId="2"/>
  </si>
  <si>
    <t>使用日時</t>
    <rPh sb="0" eb="2">
      <t>シヨウ</t>
    </rPh>
    <rPh sb="2" eb="4">
      <t>ニチジ</t>
    </rPh>
    <phoneticPr fontId="2"/>
  </si>
  <si>
    <t>消費税</t>
    <rPh sb="0" eb="3">
      <t>ショウヒゼイ</t>
    </rPh>
    <phoneticPr fontId="2"/>
  </si>
  <si>
    <t>小計</t>
    <rPh sb="0" eb="2">
      <t>ショウケイ</t>
    </rPh>
    <phoneticPr fontId="2"/>
  </si>
  <si>
    <t>合計金額</t>
    <rPh sb="0" eb="2">
      <t>ゴウケイ</t>
    </rPh>
    <rPh sb="2" eb="4">
      <t>キンガク</t>
    </rPh>
    <phoneticPr fontId="2"/>
  </si>
  <si>
    <t>↑「一日」は７時間、「半日」は３時間</t>
    <rPh sb="2" eb="4">
      <t>イチニチ</t>
    </rPh>
    <rPh sb="7" eb="9">
      <t>ジカン</t>
    </rPh>
    <rPh sb="11" eb="13">
      <t>ハンニチ</t>
    </rPh>
    <rPh sb="16" eb="18">
      <t>ジカン</t>
    </rPh>
    <phoneticPr fontId="2"/>
  </si>
  <si>
    <t>区分</t>
    <rPh sb="0" eb="2">
      <t>クブン</t>
    </rPh>
    <phoneticPr fontId="2"/>
  </si>
  <si>
    <t>一般財団法人○○○協会</t>
  </si>
  <si>
    <t>第000回○○○テスト</t>
  </si>
  <si>
    <t>　　　２．３時間未満の利用は「半日」となります。（例）９：００～１１：００⇒「半日」</t>
    <rPh sb="6" eb="8">
      <t>ジカン</t>
    </rPh>
    <rPh sb="8" eb="10">
      <t>ミマン</t>
    </rPh>
    <rPh sb="11" eb="13">
      <t>リヨウ</t>
    </rPh>
    <rPh sb="15" eb="17">
      <t>ハンニチ</t>
    </rPh>
    <rPh sb="25" eb="26">
      <t>レイ</t>
    </rPh>
    <rPh sb="39" eb="41">
      <t>ハンニチ</t>
    </rPh>
    <phoneticPr fontId="2"/>
  </si>
  <si>
    <t>　　　３．「一日」及び「半日」をベースに、延長時間を加算してください。（例）９：００～１３：００⇒「半日」＋１時間、９：００～１７：００⇒「一日」＋１時間</t>
    <rPh sb="6" eb="8">
      <t>イチニチ</t>
    </rPh>
    <rPh sb="9" eb="10">
      <t>オヨ</t>
    </rPh>
    <rPh sb="12" eb="14">
      <t>ハンニチ</t>
    </rPh>
    <rPh sb="21" eb="23">
      <t>エンチョウ</t>
    </rPh>
    <rPh sb="23" eb="25">
      <t>ジカン</t>
    </rPh>
    <rPh sb="26" eb="28">
      <t>カサン</t>
    </rPh>
    <rPh sb="36" eb="37">
      <t>レイ</t>
    </rPh>
    <rPh sb="50" eb="52">
      <t>ハンニチ</t>
    </rPh>
    <rPh sb="55" eb="57">
      <t>ジカン</t>
    </rPh>
    <rPh sb="70" eb="72">
      <t>イチニチ</t>
    </rPh>
    <rPh sb="75" eb="77">
      <t>ジカン</t>
    </rPh>
    <phoneticPr fontId="2"/>
  </si>
  <si>
    <t>　　　４．奈良・学園前キャンパスのテニスコートは「テニスコートA」、体育館は「体育館A」、学園講堂は「学園講堂」と入力してください。</t>
    <rPh sb="5" eb="7">
      <t>ナラ</t>
    </rPh>
    <rPh sb="8" eb="11">
      <t>ガクエンマエ</t>
    </rPh>
    <rPh sb="34" eb="36">
      <t>タイイク</t>
    </rPh>
    <rPh sb="36" eb="37">
      <t>カン</t>
    </rPh>
    <rPh sb="39" eb="41">
      <t>タイイク</t>
    </rPh>
    <rPh sb="41" eb="42">
      <t>カン</t>
    </rPh>
    <rPh sb="45" eb="47">
      <t>ガクエン</t>
    </rPh>
    <rPh sb="47" eb="49">
      <t>コウドウ</t>
    </rPh>
    <rPh sb="51" eb="53">
      <t>ガクエン</t>
    </rPh>
    <rPh sb="53" eb="55">
      <t>コウドウ</t>
    </rPh>
    <rPh sb="57" eb="59">
      <t>ニュウリョク</t>
    </rPh>
    <phoneticPr fontId="2"/>
  </si>
  <si>
    <t>　　　５．奈良・東生駒キャンパスのテニスコートは「テニスコートB」、体育館は「体育館B」と入力してください。</t>
    <rPh sb="5" eb="7">
      <t>ナラ</t>
    </rPh>
    <rPh sb="8" eb="9">
      <t>ヒガシ</t>
    </rPh>
    <rPh sb="9" eb="11">
      <t>イコマ</t>
    </rPh>
    <rPh sb="45" eb="47">
      <t>ニュウリョク</t>
    </rPh>
    <phoneticPr fontId="2"/>
  </si>
  <si>
    <t>（注）１．網掛けのセルに、必要事項を入力してください。（金額は自動計算されます。）</t>
    <rPh sb="5" eb="7">
      <t>アミカ</t>
    </rPh>
    <rPh sb="13" eb="15">
      <t>ヒツヨウ</t>
    </rPh>
    <rPh sb="15" eb="17">
      <t>ジコウ</t>
    </rPh>
    <rPh sb="18" eb="20">
      <t>ニュウリョク</t>
    </rPh>
    <rPh sb="28" eb="30">
      <t>キンガク</t>
    </rPh>
    <rPh sb="31" eb="33">
      <t>ジドウ</t>
    </rPh>
    <rPh sb="33" eb="35">
      <t>ケイサン</t>
    </rPh>
    <phoneticPr fontId="2"/>
  </si>
  <si>
    <t>18321</t>
  </si>
  <si>
    <t>18323</t>
  </si>
  <si>
    <t>18324</t>
  </si>
  <si>
    <t>18418</t>
  </si>
  <si>
    <t>18420</t>
  </si>
  <si>
    <t>18421</t>
  </si>
  <si>
    <t>18319</t>
  </si>
  <si>
    <t>18320</t>
  </si>
  <si>
    <t>18416</t>
  </si>
  <si>
    <t>18417</t>
  </si>
  <si>
    <t>16501</t>
    <phoneticPr fontId="2"/>
  </si>
  <si>
    <t>16502</t>
    <phoneticPr fontId="2"/>
  </si>
  <si>
    <t>16503</t>
    <phoneticPr fontId="2"/>
  </si>
  <si>
    <t>16506</t>
    <phoneticPr fontId="2"/>
  </si>
  <si>
    <t>16507</t>
    <phoneticPr fontId="2"/>
  </si>
  <si>
    <t>16509</t>
    <phoneticPr fontId="2"/>
  </si>
  <si>
    <t>16601</t>
    <phoneticPr fontId="2"/>
  </si>
  <si>
    <t>16602</t>
    <phoneticPr fontId="2"/>
  </si>
  <si>
    <t>16605</t>
    <phoneticPr fontId="2"/>
  </si>
  <si>
    <t>16606</t>
    <phoneticPr fontId="2"/>
  </si>
  <si>
    <t>16607</t>
    <phoneticPr fontId="2"/>
  </si>
  <si>
    <t>16608</t>
    <phoneticPr fontId="2"/>
  </si>
  <si>
    <t>16901</t>
    <phoneticPr fontId="2"/>
  </si>
  <si>
    <t>16903</t>
    <phoneticPr fontId="2"/>
  </si>
  <si>
    <t>16904</t>
    <phoneticPr fontId="2"/>
  </si>
  <si>
    <t xml:space="preserve">    年  月  日（ ）　　　　　 時～　　　  時</t>
    <rPh sb="4" eb="5">
      <t>ネン</t>
    </rPh>
    <rPh sb="7" eb="8">
      <t>ガツ</t>
    </rPh>
    <rPh sb="10" eb="11">
      <t>ニチ</t>
    </rPh>
    <rPh sb="20" eb="21">
      <t>ジ</t>
    </rPh>
    <rPh sb="27" eb="28">
      <t>ジ</t>
    </rPh>
    <phoneticPr fontId="2"/>
  </si>
  <si>
    <t>3号館演習室</t>
  </si>
  <si>
    <t>4号館演習室1</t>
  </si>
  <si>
    <t>4号館演習室2</t>
  </si>
  <si>
    <t>4号館演習室3</t>
  </si>
  <si>
    <t>4号館演習室4</t>
  </si>
  <si>
    <t>1-3</t>
  </si>
  <si>
    <t>1-2</t>
  </si>
  <si>
    <t>1-1</t>
  </si>
  <si>
    <t>2-3</t>
  </si>
  <si>
    <t>2-2</t>
  </si>
  <si>
    <t>2-1</t>
  </si>
  <si>
    <t>3-3</t>
  </si>
  <si>
    <t>3-2</t>
  </si>
  <si>
    <t>3-1</t>
  </si>
  <si>
    <t>2-E</t>
  </si>
  <si>
    <t>11号館演習室1</t>
  </si>
  <si>
    <t>2-4</t>
  </si>
  <si>
    <t>2-5</t>
  </si>
  <si>
    <t>2-6</t>
  </si>
  <si>
    <t>2-7</t>
  </si>
  <si>
    <t>2-8</t>
  </si>
  <si>
    <t>2-9</t>
  </si>
  <si>
    <t>学園講堂</t>
  </si>
  <si>
    <t>1210</t>
    <phoneticPr fontId="2"/>
  </si>
  <si>
    <t>5205</t>
    <phoneticPr fontId="2"/>
  </si>
  <si>
    <t>2-I</t>
  </si>
  <si>
    <t>2-H</t>
  </si>
  <si>
    <t>1-I</t>
  </si>
  <si>
    <t>1-H</t>
  </si>
  <si>
    <t>1-G</t>
  </si>
  <si>
    <t>1-F</t>
  </si>
  <si>
    <t>1-E</t>
  </si>
  <si>
    <t>1-D</t>
  </si>
  <si>
    <t>会議室1</t>
    <rPh sb="0" eb="3">
      <t>カイギシツ</t>
    </rPh>
    <phoneticPr fontId="3"/>
  </si>
  <si>
    <t>1-5</t>
  </si>
  <si>
    <t>1-6</t>
  </si>
  <si>
    <t>1-7</t>
  </si>
  <si>
    <t>1-8</t>
  </si>
  <si>
    <t>1-9</t>
  </si>
  <si>
    <t>1-10</t>
  </si>
  <si>
    <t>3-D</t>
  </si>
  <si>
    <t>3-E</t>
  </si>
  <si>
    <t>2-F</t>
  </si>
  <si>
    <t>2-G</t>
  </si>
  <si>
    <t>１号館演習室１</t>
    <rPh sb="1" eb="2">
      <t>ゴウ</t>
    </rPh>
    <rPh sb="2" eb="3">
      <t>カン</t>
    </rPh>
    <rPh sb="3" eb="5">
      <t>エンシュウ</t>
    </rPh>
    <rPh sb="5" eb="6">
      <t>シツ</t>
    </rPh>
    <phoneticPr fontId="3"/>
  </si>
  <si>
    <t>3-H</t>
  </si>
  <si>
    <t>3-I</t>
  </si>
  <si>
    <t>3-F</t>
  </si>
  <si>
    <t>3-G</t>
  </si>
  <si>
    <t>1号館演習室2</t>
    <rPh sb="1" eb="2">
      <t>ゴウ</t>
    </rPh>
    <rPh sb="2" eb="3">
      <t>カン</t>
    </rPh>
    <rPh sb="3" eb="5">
      <t>エンシュウ</t>
    </rPh>
    <rPh sb="5" eb="6">
      <t>シツ</t>
    </rPh>
    <phoneticPr fontId="3"/>
  </si>
  <si>
    <t>1-C</t>
  </si>
  <si>
    <t>1-B</t>
  </si>
  <si>
    <t>1-A</t>
  </si>
  <si>
    <t>2-C</t>
  </si>
  <si>
    <t>2-B</t>
  </si>
  <si>
    <t>2-A</t>
  </si>
  <si>
    <t>3-C</t>
  </si>
  <si>
    <t>3-B</t>
  </si>
  <si>
    <t>3-A</t>
  </si>
  <si>
    <t>令和8年度料金表</t>
    <rPh sb="0" eb="2">
      <t>レイワ</t>
    </rPh>
    <rPh sb="3" eb="5">
      <t>ネンド</t>
    </rPh>
    <rPh sb="5" eb="7">
      <t>リョウキン</t>
    </rPh>
    <rPh sb="7" eb="8">
      <t>ヒョウ</t>
    </rPh>
    <phoneticPr fontId="2"/>
  </si>
  <si>
    <t>2-D</t>
  </si>
  <si>
    <t>11号館演習室2</t>
  </si>
  <si>
    <t>1-K</t>
  </si>
  <si>
    <t>1-J</t>
  </si>
  <si>
    <t>11号館演習室3</t>
  </si>
  <si>
    <t>視聴覚教室</t>
    <rPh sb="3" eb="5">
      <t>キョウシツ</t>
    </rPh>
    <phoneticPr fontId="3"/>
  </si>
  <si>
    <t>13号館演習室</t>
    <rPh sb="2" eb="4">
      <t>ゴウカン</t>
    </rPh>
    <rPh sb="4" eb="7">
      <t>エンシュウシツ</t>
    </rPh>
    <phoneticPr fontId="3"/>
  </si>
  <si>
    <t>3-6</t>
  </si>
  <si>
    <t>3-7</t>
  </si>
  <si>
    <t>3-8</t>
  </si>
  <si>
    <t>3-9</t>
  </si>
  <si>
    <t>3-4</t>
  </si>
  <si>
    <t>3-5</t>
  </si>
  <si>
    <t>2-10</t>
  </si>
  <si>
    <t>9号館演習室</t>
    <rPh sb="1" eb="3">
      <t>ゴウカン</t>
    </rPh>
    <rPh sb="3" eb="5">
      <t>エンシュウ</t>
    </rPh>
    <rPh sb="5" eb="6">
      <t>シツ</t>
    </rPh>
    <phoneticPr fontId="3"/>
  </si>
  <si>
    <t>まほろば</t>
  </si>
  <si>
    <t>学園前テニスコート</t>
    <rPh sb="0" eb="3">
      <t>ガクエンマエ</t>
    </rPh>
    <phoneticPr fontId="3"/>
  </si>
  <si>
    <t>学園前体育館</t>
    <rPh sb="0" eb="3">
      <t>ガクエンマエ</t>
    </rPh>
    <phoneticPr fontId="3"/>
  </si>
  <si>
    <t>東生駒テニスコート</t>
    <rPh sb="0" eb="3">
      <t>ヒガシイコマ</t>
    </rPh>
    <phoneticPr fontId="3"/>
  </si>
  <si>
    <t>東生駒体育館</t>
    <rPh sb="0" eb="3">
      <t>ヒガシイコマ</t>
    </rPh>
    <phoneticPr fontId="3"/>
  </si>
  <si>
    <t>14306</t>
    <phoneticPr fontId="2"/>
  </si>
  <si>
    <t>14305</t>
    <phoneticPr fontId="2"/>
  </si>
  <si>
    <t>14304</t>
    <phoneticPr fontId="2"/>
  </si>
  <si>
    <t>14302</t>
    <phoneticPr fontId="2"/>
  </si>
  <si>
    <t>14303</t>
    <phoneticPr fontId="2"/>
  </si>
  <si>
    <t>14201</t>
    <phoneticPr fontId="2"/>
  </si>
  <si>
    <t>14202</t>
    <phoneticPr fontId="2"/>
  </si>
  <si>
    <t>14301</t>
    <phoneticPr fontId="2"/>
  </si>
  <si>
    <t>16714</t>
    <phoneticPr fontId="2"/>
  </si>
  <si>
    <t>16715</t>
    <phoneticPr fontId="2"/>
  </si>
  <si>
    <t>16716</t>
    <phoneticPr fontId="2"/>
  </si>
  <si>
    <t>16807</t>
    <phoneticPr fontId="2"/>
  </si>
  <si>
    <t>18311</t>
    <phoneticPr fontId="2"/>
  </si>
  <si>
    <t>18312</t>
    <phoneticPr fontId="2"/>
  </si>
  <si>
    <t>18319</t>
    <phoneticPr fontId="2"/>
  </si>
  <si>
    <t>18320</t>
    <phoneticPr fontId="2"/>
  </si>
  <si>
    <t>18321</t>
    <phoneticPr fontId="2"/>
  </si>
  <si>
    <t>18323</t>
    <phoneticPr fontId="2"/>
  </si>
  <si>
    <t>18324</t>
    <phoneticPr fontId="2"/>
  </si>
  <si>
    <t>18411</t>
    <phoneticPr fontId="2"/>
  </si>
  <si>
    <t>18412</t>
    <phoneticPr fontId="2"/>
  </si>
  <si>
    <t>18415</t>
    <phoneticPr fontId="2"/>
  </si>
  <si>
    <t>18416</t>
    <phoneticPr fontId="2"/>
  </si>
  <si>
    <t>18417</t>
    <phoneticPr fontId="2"/>
  </si>
  <si>
    <t>18418</t>
    <phoneticPr fontId="2"/>
  </si>
  <si>
    <t>18420</t>
    <phoneticPr fontId="2"/>
  </si>
  <si>
    <t>18421</t>
    <phoneticPr fontId="2"/>
  </si>
  <si>
    <t>1101</t>
    <phoneticPr fontId="2"/>
  </si>
  <si>
    <t>1-4</t>
    <phoneticPr fontId="2"/>
  </si>
  <si>
    <t>1102</t>
    <phoneticPr fontId="2"/>
  </si>
  <si>
    <t>1103</t>
    <phoneticPr fontId="2"/>
  </si>
  <si>
    <t>1104</t>
    <phoneticPr fontId="2"/>
  </si>
  <si>
    <t>1105</t>
    <phoneticPr fontId="2"/>
  </si>
  <si>
    <t>1106</t>
    <phoneticPr fontId="2"/>
  </si>
  <si>
    <t>1107</t>
    <phoneticPr fontId="2"/>
  </si>
  <si>
    <t>1201</t>
    <phoneticPr fontId="2"/>
  </si>
  <si>
    <t>1202</t>
    <phoneticPr fontId="2"/>
  </si>
  <si>
    <t>1203</t>
    <phoneticPr fontId="2"/>
  </si>
  <si>
    <t>1204</t>
    <phoneticPr fontId="2"/>
  </si>
  <si>
    <t>1205</t>
    <phoneticPr fontId="2"/>
  </si>
  <si>
    <t>1206</t>
    <phoneticPr fontId="2"/>
  </si>
  <si>
    <t>1207</t>
    <phoneticPr fontId="2"/>
  </si>
  <si>
    <t>1208</t>
    <phoneticPr fontId="2"/>
  </si>
  <si>
    <t>1209</t>
    <phoneticPr fontId="2"/>
  </si>
  <si>
    <t>1301</t>
    <phoneticPr fontId="2"/>
  </si>
  <si>
    <t>1306</t>
    <phoneticPr fontId="2"/>
  </si>
  <si>
    <t>1307</t>
    <phoneticPr fontId="2"/>
  </si>
  <si>
    <t>1308</t>
    <phoneticPr fontId="2"/>
  </si>
  <si>
    <t>1309</t>
    <phoneticPr fontId="2"/>
  </si>
  <si>
    <t>2101</t>
    <phoneticPr fontId="2"/>
  </si>
  <si>
    <t>5102</t>
    <phoneticPr fontId="2"/>
  </si>
  <si>
    <t>5103</t>
    <phoneticPr fontId="2"/>
  </si>
  <si>
    <t>5104</t>
    <phoneticPr fontId="2"/>
  </si>
  <si>
    <t>5201</t>
    <phoneticPr fontId="2"/>
  </si>
  <si>
    <t>5202</t>
    <phoneticPr fontId="2"/>
  </si>
  <si>
    <t>5208</t>
    <phoneticPr fontId="2"/>
  </si>
  <si>
    <t>5301</t>
    <phoneticPr fontId="2"/>
  </si>
  <si>
    <t>5302</t>
    <phoneticPr fontId="2"/>
  </si>
  <si>
    <t>5303</t>
    <phoneticPr fontId="2"/>
  </si>
  <si>
    <t>5304</t>
    <phoneticPr fontId="2"/>
  </si>
  <si>
    <t>6101</t>
    <phoneticPr fontId="2"/>
  </si>
  <si>
    <t>6104</t>
    <phoneticPr fontId="2"/>
  </si>
  <si>
    <t>6105</t>
    <phoneticPr fontId="2"/>
  </si>
  <si>
    <t>6106</t>
    <phoneticPr fontId="2"/>
  </si>
  <si>
    <t>6107</t>
    <phoneticPr fontId="2"/>
  </si>
  <si>
    <t>6108</t>
    <phoneticPr fontId="2"/>
  </si>
  <si>
    <t>6109</t>
    <phoneticPr fontId="2"/>
  </si>
  <si>
    <t>6110</t>
    <phoneticPr fontId="2"/>
  </si>
  <si>
    <t>6111</t>
    <phoneticPr fontId="2"/>
  </si>
  <si>
    <t>6112</t>
    <phoneticPr fontId="2"/>
  </si>
  <si>
    <t>6113</t>
    <phoneticPr fontId="2"/>
  </si>
  <si>
    <t>6201</t>
    <phoneticPr fontId="2"/>
  </si>
  <si>
    <t>6202</t>
    <phoneticPr fontId="2"/>
  </si>
  <si>
    <t>2026年4月26日（日）9時～17時</t>
    <rPh sb="4" eb="5">
      <t>ネン</t>
    </rPh>
    <rPh sb="6" eb="7">
      <t>ガツ</t>
    </rPh>
    <rPh sb="9" eb="10">
      <t>ニチ</t>
    </rPh>
    <rPh sb="11" eb="12">
      <t>ニチ</t>
    </rPh>
    <rPh sb="14" eb="15">
      <t>ジ</t>
    </rPh>
    <rPh sb="18" eb="19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</si>
</sst>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1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13" fillId="0" borderId="0"/>
    <xf numFmtId="38" fontId="13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7" fillId="0" borderId="0" xfId="3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58" fontId="8" fillId="0" borderId="0" xfId="4" applyNumberFormat="1" applyFont="1">
      <alignment vertical="center"/>
    </xf>
    <xf numFmtId="0" fontId="4" fillId="0" borderId="0" xfId="4" applyFo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>
      <alignment vertical="center"/>
    </xf>
    <xf numFmtId="0" fontId="10" fillId="0" borderId="3" xfId="4" applyFont="1" applyBorder="1" applyAlignment="1">
      <alignment horizontal="center" vertical="center"/>
    </xf>
    <xf numFmtId="0" fontId="10" fillId="0" borderId="2" xfId="4" applyFont="1" applyBorder="1">
      <alignment vertical="center"/>
    </xf>
    <xf numFmtId="0" fontId="10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/>
    </xf>
    <xf numFmtId="0" fontId="10" fillId="0" borderId="7" xfId="4" applyFont="1" applyBorder="1">
      <alignment vertical="center"/>
    </xf>
    <xf numFmtId="0" fontId="10" fillId="0" borderId="8" xfId="4" applyFont="1" applyBorder="1">
      <alignment vertical="center"/>
    </xf>
    <xf numFmtId="0" fontId="10" fillId="0" borderId="9" xfId="4" applyFont="1" applyBorder="1">
      <alignment vertical="center"/>
    </xf>
    <xf numFmtId="0" fontId="10" fillId="0" borderId="1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6" fontId="10" fillId="0" borderId="11" xfId="2" applyFont="1" applyBorder="1" applyAlignment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0" fontId="10" fillId="0" borderId="14" xfId="4" applyFont="1" applyBorder="1">
      <alignment vertical="center"/>
    </xf>
    <xf numFmtId="0" fontId="10" fillId="0" borderId="15" xfId="4" applyFont="1" applyBorder="1">
      <alignment vertical="center"/>
    </xf>
    <xf numFmtId="5" fontId="10" fillId="0" borderId="11" xfId="4" applyNumberFormat="1" applyFont="1" applyBorder="1">
      <alignment vertical="center"/>
    </xf>
    <xf numFmtId="0" fontId="10" fillId="0" borderId="16" xfId="4" applyFont="1" applyBorder="1">
      <alignment vertical="center"/>
    </xf>
    <xf numFmtId="0" fontId="10" fillId="0" borderId="16" xfId="4" applyFont="1" applyBorder="1" applyAlignment="1">
      <alignment horizontal="center" vertical="center"/>
    </xf>
    <xf numFmtId="6" fontId="10" fillId="0" borderId="9" xfId="4" applyNumberFormat="1" applyFont="1" applyBorder="1">
      <alignment vertical="center"/>
    </xf>
    <xf numFmtId="0" fontId="10" fillId="0" borderId="17" xfId="4" applyFont="1" applyBorder="1" applyAlignment="1">
      <alignment horizontal="center" vertical="center"/>
    </xf>
    <xf numFmtId="0" fontId="10" fillId="0" borderId="18" xfId="4" applyFont="1" applyBorder="1">
      <alignment vertical="center"/>
    </xf>
    <xf numFmtId="0" fontId="10" fillId="0" borderId="18" xfId="4" applyFont="1" applyBorder="1" applyAlignment="1">
      <alignment horizontal="center" vertical="center"/>
    </xf>
    <xf numFmtId="6" fontId="10" fillId="0" borderId="19" xfId="4" applyNumberFormat="1" applyFont="1" applyBorder="1">
      <alignment vertical="center"/>
    </xf>
    <xf numFmtId="0" fontId="8" fillId="0" borderId="0" xfId="4" applyFont="1">
      <alignment vertical="center"/>
    </xf>
    <xf numFmtId="0" fontId="12" fillId="0" borderId="20" xfId="4" applyFont="1" applyBorder="1" applyAlignment="1">
      <alignment horizontal="center" vertical="center" wrapText="1" shrinkToFit="1"/>
    </xf>
    <xf numFmtId="0" fontId="10" fillId="0" borderId="21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6" fontId="10" fillId="2" borderId="11" xfId="2" applyFont="1" applyFill="1" applyBorder="1" applyAlignment="1">
      <alignment vertical="center"/>
    </xf>
    <xf numFmtId="0" fontId="10" fillId="2" borderId="0" xfId="4" applyFont="1" applyFill="1">
      <alignment vertical="center"/>
    </xf>
    <xf numFmtId="6" fontId="10" fillId="2" borderId="0" xfId="4" applyNumberFormat="1" applyFont="1" applyFill="1">
      <alignment vertical="center"/>
    </xf>
    <xf numFmtId="0" fontId="10" fillId="0" borderId="23" xfId="4" applyFont="1" applyBorder="1" applyAlignment="1">
      <alignment horizontal="right" vertical="center"/>
    </xf>
    <xf numFmtId="0" fontId="10" fillId="0" borderId="21" xfId="4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3" applyFont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 vertical="center"/>
    </xf>
    <xf numFmtId="0" fontId="6" fillId="0" borderId="30" xfId="3" applyFont="1" applyBorder="1" applyAlignment="1" applyProtection="1">
      <alignment horizontal="center" vertical="center"/>
      <protection locked="0"/>
    </xf>
    <xf numFmtId="5" fontId="0" fillId="0" borderId="1" xfId="0" applyNumberFormat="1" applyBorder="1"/>
    <xf numFmtId="5" fontId="0" fillId="0" borderId="31" xfId="0" applyNumberFormat="1" applyBorder="1"/>
    <xf numFmtId="5" fontId="0" fillId="0" borderId="29" xfId="0" applyNumberFormat="1" applyBorder="1"/>
    <xf numFmtId="0" fontId="14" fillId="0" borderId="0" xfId="0" applyFont="1" applyAlignment="1">
      <alignment horizontal="right"/>
    </xf>
    <xf numFmtId="0" fontId="15" fillId="0" borderId="0" xfId="3" applyFont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5" fontId="0" fillId="0" borderId="0" xfId="0" applyNumberFormat="1" applyBorder="1"/>
    <xf numFmtId="0" fontId="0" fillId="0" borderId="0" xfId="0" applyBorder="1" applyAlignment="1">
      <alignment horizontal="left"/>
    </xf>
    <xf numFmtId="38" fontId="3" fillId="0" borderId="1" xfId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4" fillId="0" borderId="0" xfId="0" applyNumberFormat="1" applyFont="1" applyFill="1" applyAlignment="1">
      <alignment horizontal="center" vertical="center" shrinkToFit="1"/>
    </xf>
    <xf numFmtId="49" fontId="3" fillId="0" borderId="25" xfId="0" applyNumberFormat="1" applyFont="1" applyFill="1" applyBorder="1" applyAlignment="1">
      <alignment horizontal="center" vertical="center" shrinkToFit="1"/>
    </xf>
    <xf numFmtId="49" fontId="3" fillId="0" borderId="25" xfId="1" applyNumberFormat="1" applyFont="1" applyFill="1" applyBorder="1" applyAlignment="1">
      <alignment horizontal="center" vertical="center" shrinkToFit="1"/>
    </xf>
    <xf numFmtId="49" fontId="3" fillId="0" borderId="27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38" fontId="16" fillId="0" borderId="24" xfId="1" applyFont="1" applyFill="1" applyBorder="1" applyAlignment="1">
      <alignment horizontal="center" vertical="center" shrinkToFit="1"/>
    </xf>
    <xf numFmtId="38" fontId="3" fillId="0" borderId="32" xfId="1" applyFont="1" applyFill="1" applyBorder="1" applyAlignment="1">
      <alignment horizontal="center" vertical="center"/>
    </xf>
    <xf numFmtId="38" fontId="3" fillId="0" borderId="3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6" fontId="3" fillId="0" borderId="1" xfId="0" quotePrefix="1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56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49" fontId="3" fillId="0" borderId="25" xfId="0" quotePrefix="1" applyNumberFormat="1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5" fontId="17" fillId="5" borderId="31" xfId="0" applyNumberFormat="1" applyFont="1" applyFill="1" applyBorder="1"/>
    <xf numFmtId="5" fontId="17" fillId="5" borderId="29" xfId="0" applyNumberFormat="1" applyFont="1" applyFill="1" applyBorder="1"/>
    <xf numFmtId="5" fontId="17" fillId="0" borderId="1" xfId="0" applyNumberFormat="1" applyFont="1" applyBorder="1"/>
    <xf numFmtId="0" fontId="0" fillId="3" borderId="30" xfId="0" applyFill="1" applyBorder="1" applyAlignment="1" applyProtection="1">
      <alignment horizontal="left" vertical="center"/>
      <protection locked="0"/>
    </xf>
    <xf numFmtId="0" fontId="6" fillId="3" borderId="30" xfId="3" applyFont="1" applyFill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0" xfId="4" applyFont="1" applyAlignment="1">
      <alignment horizontal="center" vertical="center" wrapText="1"/>
    </xf>
    <xf numFmtId="0" fontId="10" fillId="0" borderId="23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</cellXfs>
  <cellStyles count="7">
    <cellStyle name="桁区切り" xfId="1" builtinId="6"/>
    <cellStyle name="桁区切り 2" xfId="6" xr:uid="{00000000-0005-0000-0000-000001000000}"/>
    <cellStyle name="通貨" xfId="2" builtinId="7"/>
    <cellStyle name="標準" xfId="0" builtinId="0"/>
    <cellStyle name="標準 2" xfId="5" xr:uid="{00000000-0005-0000-0000-000004000000}"/>
    <cellStyle name="標準_20130228　施設使用実績報告書" xfId="3" xr:uid="{00000000-0005-0000-0000-000005000000}"/>
    <cellStyle name="標準_20140420日本通運（平成２6年度春期情報処理技術者試験）学園前" xfId="4" xr:uid="{00000000-0005-0000-0000-00000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ＭＳ Ｐ明朝"/>
        <family val="1"/>
        <charset val="128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ＭＳ Ｐ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9525</xdr:rowOff>
    </xdr:from>
    <xdr:to>
      <xdr:col>8</xdr:col>
      <xdr:colOff>1247775</xdr:colOff>
      <xdr:row>17</xdr:row>
      <xdr:rowOff>228600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266700" y="4276725"/>
          <a:ext cx="554355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但し､平成2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年4月2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日（日）付、帝塚山学園 奈良・学園前キャンパス　１４号館、16号館の各教室の使用料金として､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9525</xdr:rowOff>
    </xdr:from>
    <xdr:to>
      <xdr:col>8</xdr:col>
      <xdr:colOff>1247775</xdr:colOff>
      <xdr:row>17</xdr:row>
      <xdr:rowOff>228600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 txBox="1">
          <a:spLocks noChangeArrowheads="1"/>
        </xdr:cNvSpPr>
      </xdr:nvSpPr>
      <xdr:spPr bwMode="auto">
        <a:xfrm>
          <a:off x="266700" y="4276725"/>
          <a:ext cx="554355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但し､平成2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年4月2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日（日）付、帝塚山学園 奈良・学園前キャンパス　１４号館、16号館の各教室の使用料金として､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9525</xdr:rowOff>
    </xdr:from>
    <xdr:to>
      <xdr:col>8</xdr:col>
      <xdr:colOff>1247775</xdr:colOff>
      <xdr:row>17</xdr:row>
      <xdr:rowOff>228600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 txBox="1">
          <a:spLocks noChangeArrowheads="1"/>
        </xdr:cNvSpPr>
      </xdr:nvSpPr>
      <xdr:spPr bwMode="auto">
        <a:xfrm>
          <a:off x="266700" y="4276725"/>
          <a:ext cx="554355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但し､平成2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年4月2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日（日）付、帝塚山学園 奈良・学園前キャンパス　１４号館、16号館の各教室の使用料金として､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料金表" displayName="料金表" ref="A2:D169" totalsRowShown="0" headerRowDxfId="8" dataDxfId="6" headerRowBorderDxfId="7" tableBorderDxfId="5" totalsRowBorderDxfId="4">
  <autoFilter ref="A2:D169" xr:uid="{00000000-0009-0000-0100-000001000000}"/>
  <tableColumns count="4">
    <tableColumn id="1" xr3:uid="{00000000-0010-0000-0000-000001000000}" name="教室名" dataDxfId="3"/>
    <tableColumn id="16" xr3:uid="{00000000-0010-0000-0000-000010000000}" name="一日金額" dataDxfId="2" dataCellStyle="桁区切り"/>
    <tableColumn id="17" xr3:uid="{00000000-0010-0000-0000-000011000000}" name="半日金額" dataDxfId="1" dataCellStyle="桁区切り"/>
    <tableColumn id="18" xr3:uid="{00000000-0010-0000-0000-000012000000}" name="延長金額" dataDxfId="0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31" zoomScaleNormal="100" workbookViewId="0">
      <selection activeCell="I39" sqref="I39"/>
    </sheetView>
  </sheetViews>
  <sheetFormatPr defaultRowHeight="13.5" x14ac:dyDescent="0.15"/>
  <cols>
    <col min="1" max="1" width="9.5" bestFit="1" customWidth="1"/>
    <col min="2" max="2" width="26.5" customWidth="1"/>
    <col min="3" max="4" width="19.375" customWidth="1"/>
    <col min="5" max="5" width="9.5" bestFit="1" customWidth="1"/>
    <col min="6" max="6" width="19.375" customWidth="1"/>
    <col min="7" max="7" width="28.25" customWidth="1"/>
  </cols>
  <sheetData>
    <row r="1" spans="1:11" ht="21.75" thickBot="1" x14ac:dyDescent="0.2">
      <c r="A1" s="1" t="s">
        <v>40</v>
      </c>
    </row>
    <row r="2" spans="1:11" ht="24" customHeight="1" thickBot="1" x14ac:dyDescent="0.2">
      <c r="A2" s="57" t="s">
        <v>2</v>
      </c>
      <c r="B2" s="91"/>
      <c r="C2" s="91"/>
      <c r="D2" s="91"/>
      <c r="F2" s="62" t="s">
        <v>47</v>
      </c>
      <c r="G2" s="88">
        <f>$G$77</f>
        <v>0</v>
      </c>
    </row>
    <row r="3" spans="1:11" ht="24" customHeight="1" thickBot="1" x14ac:dyDescent="0.2">
      <c r="A3" s="57" t="s">
        <v>45</v>
      </c>
      <c r="B3" s="92" t="s">
        <v>83</v>
      </c>
      <c r="C3" s="92"/>
      <c r="D3" s="92"/>
      <c r="E3" s="58" t="s">
        <v>50</v>
      </c>
      <c r="F3" s="63" t="s">
        <v>46</v>
      </c>
      <c r="G3" s="89">
        <f>ROUNDDOWN($G$2*0.1,0)</f>
        <v>0</v>
      </c>
      <c r="H3" s="56"/>
      <c r="I3" s="56"/>
      <c r="J3" s="56"/>
      <c r="K3" s="56"/>
    </row>
    <row r="4" spans="1:11" ht="24" customHeight="1" thickBot="1" x14ac:dyDescent="0.2">
      <c r="A4" s="57" t="s">
        <v>1</v>
      </c>
      <c r="B4" s="91"/>
      <c r="C4" s="91"/>
      <c r="D4" s="91"/>
      <c r="E4" s="65" t="s">
        <v>43</v>
      </c>
      <c r="F4" s="62" t="s">
        <v>48</v>
      </c>
      <c r="G4" s="89">
        <f>$G$2+$G$3</f>
        <v>0</v>
      </c>
    </row>
    <row r="5" spans="1:11" x14ac:dyDescent="0.15">
      <c r="E5" t="s">
        <v>49</v>
      </c>
    </row>
    <row r="6" spans="1:11" s="53" customFormat="1" x14ac:dyDescent="0.15">
      <c r="A6" s="54" t="s">
        <v>41</v>
      </c>
      <c r="B6" s="54" t="s">
        <v>0</v>
      </c>
      <c r="C6" s="54" t="s">
        <v>36</v>
      </c>
      <c r="D6" s="54" t="s">
        <v>37</v>
      </c>
      <c r="E6" s="54" t="s">
        <v>44</v>
      </c>
      <c r="F6" s="54" t="s">
        <v>42</v>
      </c>
      <c r="G6" s="54" t="s">
        <v>38</v>
      </c>
    </row>
    <row r="7" spans="1:11" ht="27" customHeight="1" x14ac:dyDescent="0.15">
      <c r="A7" s="54">
        <v>1</v>
      </c>
      <c r="B7" s="71"/>
      <c r="C7" s="59" t="str">
        <f>IF($B7="","",IF($E$4="一日",VLOOKUP($B7,料金表[#All],2,FALSE),""))</f>
        <v/>
      </c>
      <c r="D7" s="59" t="str">
        <f>IF($B7="","",IF($E$4="半日",VLOOKUP($B7,料金表[#All],3,FALSE),""))</f>
        <v/>
      </c>
      <c r="E7" s="64"/>
      <c r="F7" s="59" t="str">
        <f>IF($E7="","",VLOOKUP($B7,料金表[#All],4,FALSE)*$E7)</f>
        <v/>
      </c>
      <c r="G7" s="55"/>
    </row>
    <row r="8" spans="1:11" ht="27" customHeight="1" x14ac:dyDescent="0.15">
      <c r="A8" s="54">
        <v>2</v>
      </c>
      <c r="B8" s="71"/>
      <c r="C8" s="59" t="str">
        <f>IF($B8="","",IF($E$4="一日",VLOOKUP($B8,料金表[#All],2,FALSE),""))</f>
        <v/>
      </c>
      <c r="D8" s="59" t="str">
        <f>IF($B8="","",IF($E$4="半日",VLOOKUP($B8,料金表[#All],3,FALSE),""))</f>
        <v/>
      </c>
      <c r="E8" s="64"/>
      <c r="F8" s="59" t="str">
        <f>IF($E8="","",VLOOKUP($B8,料金表[#All],4,FALSE)*$E8)</f>
        <v/>
      </c>
      <c r="G8" s="55"/>
    </row>
    <row r="9" spans="1:11" ht="27" customHeight="1" x14ac:dyDescent="0.15">
      <c r="A9" s="54">
        <v>3</v>
      </c>
      <c r="B9" s="71"/>
      <c r="C9" s="59" t="str">
        <f>IF($B9="","",IF($E$4="一日",VLOOKUP($B9,料金表[#All],2,FALSE),""))</f>
        <v/>
      </c>
      <c r="D9" s="59" t="str">
        <f>IF($B9="","",IF($E$4="半日",VLOOKUP($B9,料金表[#All],3,FALSE),""))</f>
        <v/>
      </c>
      <c r="E9" s="64"/>
      <c r="F9" s="59" t="str">
        <f>IF($E9="","",VLOOKUP($B9,料金表[#All],4,FALSE)*$E9)</f>
        <v/>
      </c>
      <c r="G9" s="55"/>
    </row>
    <row r="10" spans="1:11" ht="27" customHeight="1" x14ac:dyDescent="0.15">
      <c r="A10" s="54">
        <v>4</v>
      </c>
      <c r="B10" s="71"/>
      <c r="C10" s="59" t="str">
        <f>IF($B10="","",IF($E$4="一日",VLOOKUP($B10,料金表[#All],2,FALSE),""))</f>
        <v/>
      </c>
      <c r="D10" s="59" t="str">
        <f>IF($B10="","",IF($E$4="半日",VLOOKUP($B10,料金表[#All],3,FALSE),""))</f>
        <v/>
      </c>
      <c r="E10" s="64"/>
      <c r="F10" s="59" t="str">
        <f>IF($E10="","",VLOOKUP($B10,料金表[#All],4,FALSE)*$E10)</f>
        <v/>
      </c>
      <c r="G10" s="55"/>
    </row>
    <row r="11" spans="1:11" ht="27" customHeight="1" x14ac:dyDescent="0.15">
      <c r="A11" s="54">
        <v>5</v>
      </c>
      <c r="B11" s="71"/>
      <c r="C11" s="59" t="str">
        <f>IF($B11="","",IF($E$4="一日",VLOOKUP($B11,料金表[#All],2,FALSE),""))</f>
        <v/>
      </c>
      <c r="D11" s="59" t="str">
        <f>IF($B11="","",IF($E$4="半日",VLOOKUP($B11,料金表[#All],3,FALSE),""))</f>
        <v/>
      </c>
      <c r="E11" s="64"/>
      <c r="F11" s="59" t="str">
        <f>IF($E11="","",VLOOKUP($B11,料金表[#All],4,FALSE)*$E11)</f>
        <v/>
      </c>
      <c r="G11" s="55"/>
    </row>
    <row r="12" spans="1:11" ht="27" customHeight="1" x14ac:dyDescent="0.15">
      <c r="A12" s="54">
        <v>6</v>
      </c>
      <c r="B12" s="71"/>
      <c r="C12" s="59" t="str">
        <f>IF($B12="","",IF($E$4="一日",VLOOKUP($B12,料金表[#All],2,FALSE),""))</f>
        <v/>
      </c>
      <c r="D12" s="59" t="str">
        <f>IF($B12="","",IF($E$4="半日",VLOOKUP($B12,料金表[#All],3,FALSE),""))</f>
        <v/>
      </c>
      <c r="E12" s="64"/>
      <c r="F12" s="59" t="str">
        <f>IF($E12="","",VLOOKUP($B12,料金表[#All],4,FALSE)*$E12)</f>
        <v/>
      </c>
      <c r="G12" s="55"/>
    </row>
    <row r="13" spans="1:11" ht="27" customHeight="1" x14ac:dyDescent="0.15">
      <c r="A13" s="54">
        <v>7</v>
      </c>
      <c r="B13" s="71"/>
      <c r="C13" s="59" t="str">
        <f>IF($B13="","",IF($E$4="一日",VLOOKUP($B13,料金表[#All],2,FALSE),""))</f>
        <v/>
      </c>
      <c r="D13" s="59" t="str">
        <f>IF($B13="","",IF($E$4="半日",VLOOKUP($B13,料金表[#All],3,FALSE),""))</f>
        <v/>
      </c>
      <c r="E13" s="64"/>
      <c r="F13" s="59" t="str">
        <f>IF($E13="","",VLOOKUP($B13,料金表[#All],4,FALSE)*$E13)</f>
        <v/>
      </c>
      <c r="G13" s="55"/>
    </row>
    <row r="14" spans="1:11" ht="27" customHeight="1" x14ac:dyDescent="0.15">
      <c r="A14" s="54">
        <v>8</v>
      </c>
      <c r="B14" s="71"/>
      <c r="C14" s="59" t="str">
        <f>IF($B14="","",IF($E$4="一日",VLOOKUP($B14,料金表[#All],2,FALSE),""))</f>
        <v/>
      </c>
      <c r="D14" s="59" t="str">
        <f>IF($B14="","",IF($E$4="半日",VLOOKUP($B14,料金表[#All],3,FALSE),""))</f>
        <v/>
      </c>
      <c r="E14" s="64"/>
      <c r="F14" s="59" t="str">
        <f>IF($E14="","",VLOOKUP($B14,料金表[#All],4,FALSE)*$E14)</f>
        <v/>
      </c>
      <c r="G14" s="55"/>
    </row>
    <row r="15" spans="1:11" ht="27" customHeight="1" x14ac:dyDescent="0.15">
      <c r="A15" s="54">
        <v>9</v>
      </c>
      <c r="B15" s="71"/>
      <c r="C15" s="59" t="str">
        <f>IF($B15="","",IF($E$4="一日",VLOOKUP($B15,料金表[#All],2,FALSE),""))</f>
        <v/>
      </c>
      <c r="D15" s="59" t="str">
        <f>IF($B15="","",IF($E$4="半日",VLOOKUP($B15,料金表[#All],3,FALSE),""))</f>
        <v/>
      </c>
      <c r="E15" s="64"/>
      <c r="F15" s="59" t="str">
        <f>IF($E15="","",VLOOKUP($B15,料金表[#All],4,FALSE)*$E15)</f>
        <v/>
      </c>
      <c r="G15" s="55"/>
    </row>
    <row r="16" spans="1:11" ht="27" customHeight="1" x14ac:dyDescent="0.15">
      <c r="A16" s="54">
        <v>10</v>
      </c>
      <c r="B16" s="71"/>
      <c r="C16" s="59" t="str">
        <f>IF($B16="","",IF($E$4="一日",VLOOKUP($B16,料金表[#All],2,FALSE),""))</f>
        <v/>
      </c>
      <c r="D16" s="59" t="str">
        <f>IF($B16="","",IF($E$4="半日",VLOOKUP($B16,料金表[#All],3,FALSE),""))</f>
        <v/>
      </c>
      <c r="E16" s="64"/>
      <c r="F16" s="59" t="str">
        <f>IF($E16="","",VLOOKUP($B16,料金表[#All],4,FALSE)*$E16)</f>
        <v/>
      </c>
      <c r="G16" s="55"/>
    </row>
    <row r="17" spans="1:7" ht="27" customHeight="1" x14ac:dyDescent="0.15">
      <c r="A17" s="54">
        <v>11</v>
      </c>
      <c r="B17" s="71"/>
      <c r="C17" s="59" t="str">
        <f>IF($B17="","",IF($E$4="一日",VLOOKUP($B17,料金表[#All],2,FALSE),""))</f>
        <v/>
      </c>
      <c r="D17" s="59" t="str">
        <f>IF($B17="","",IF($E$4="半日",VLOOKUP($B17,料金表[#All],3,FALSE),""))</f>
        <v/>
      </c>
      <c r="E17" s="64"/>
      <c r="F17" s="59" t="str">
        <f>IF($E17="","",VLOOKUP($B17,料金表[#All],4,FALSE)*$E17)</f>
        <v/>
      </c>
      <c r="G17" s="55"/>
    </row>
    <row r="18" spans="1:7" ht="27" customHeight="1" x14ac:dyDescent="0.15">
      <c r="A18" s="54">
        <v>12</v>
      </c>
      <c r="B18" s="71"/>
      <c r="C18" s="59" t="str">
        <f>IF($B18="","",IF($E$4="一日",VLOOKUP($B18,料金表[#All],2,FALSE),""))</f>
        <v/>
      </c>
      <c r="D18" s="59" t="str">
        <f>IF($B18="","",IF($E$4="半日",VLOOKUP($B18,料金表[#All],3,FALSE),""))</f>
        <v/>
      </c>
      <c r="E18" s="64"/>
      <c r="F18" s="59" t="str">
        <f>IF($E18="","",VLOOKUP($B18,料金表[#All],4,FALSE)*$E18)</f>
        <v/>
      </c>
      <c r="G18" s="55"/>
    </row>
    <row r="19" spans="1:7" ht="27" customHeight="1" x14ac:dyDescent="0.15">
      <c r="A19" s="54">
        <v>13</v>
      </c>
      <c r="B19" s="71"/>
      <c r="C19" s="59" t="str">
        <f>IF($B19="","",IF($E$4="一日",VLOOKUP($B19,料金表[#All],2,FALSE),""))</f>
        <v/>
      </c>
      <c r="D19" s="59" t="str">
        <f>IF($B19="","",IF($E$4="半日",VLOOKUP($B19,料金表[#All],3,FALSE),""))</f>
        <v/>
      </c>
      <c r="E19" s="64"/>
      <c r="F19" s="59" t="str">
        <f>IF($E19="","",VLOOKUP($B19,料金表[#All],4,FALSE)*$E19)</f>
        <v/>
      </c>
      <c r="G19" s="55"/>
    </row>
    <row r="20" spans="1:7" ht="27" customHeight="1" x14ac:dyDescent="0.15">
      <c r="A20" s="54">
        <v>14</v>
      </c>
      <c r="B20" s="71"/>
      <c r="C20" s="59" t="str">
        <f>IF($B20="","",IF($E$4="一日",VLOOKUP($B20,料金表[#All],2,FALSE),""))</f>
        <v/>
      </c>
      <c r="D20" s="59" t="str">
        <f>IF($B20="","",IF($E$4="半日",VLOOKUP($B20,料金表[#All],3,FALSE),""))</f>
        <v/>
      </c>
      <c r="E20" s="64"/>
      <c r="F20" s="59" t="str">
        <f>IF($E20="","",VLOOKUP($B20,料金表[#All],4,FALSE)*$E20)</f>
        <v/>
      </c>
      <c r="G20" s="55"/>
    </row>
    <row r="21" spans="1:7" ht="27" customHeight="1" x14ac:dyDescent="0.15">
      <c r="A21" s="54">
        <v>15</v>
      </c>
      <c r="B21" s="71"/>
      <c r="C21" s="59" t="str">
        <f>IF($B21="","",IF($E$4="一日",VLOOKUP($B21,料金表[#All],2,FALSE),""))</f>
        <v/>
      </c>
      <c r="D21" s="59" t="str">
        <f>IF($B21="","",IF($E$4="半日",VLOOKUP($B21,料金表[#All],3,FALSE),""))</f>
        <v/>
      </c>
      <c r="E21" s="64"/>
      <c r="F21" s="59" t="str">
        <f>IF($E21="","",VLOOKUP($B21,料金表[#All],4,FALSE)*$E21)</f>
        <v/>
      </c>
      <c r="G21" s="55"/>
    </row>
    <row r="22" spans="1:7" ht="27" customHeight="1" x14ac:dyDescent="0.15">
      <c r="A22" s="54">
        <v>16</v>
      </c>
      <c r="B22" s="71"/>
      <c r="C22" s="59" t="str">
        <f>IF($B22="","",IF($E$4="一日",VLOOKUP($B22,料金表[#All],2,FALSE),""))</f>
        <v/>
      </c>
      <c r="D22" s="59" t="str">
        <f>IF($B22="","",IF($E$4="半日",VLOOKUP($B22,料金表[#All],3,FALSE),""))</f>
        <v/>
      </c>
      <c r="E22" s="64"/>
      <c r="F22" s="59" t="str">
        <f>IF($E22="","",VLOOKUP($B22,料金表[#All],4,FALSE)*$E22)</f>
        <v/>
      </c>
      <c r="G22" s="55"/>
    </row>
    <row r="23" spans="1:7" ht="27" customHeight="1" x14ac:dyDescent="0.15">
      <c r="A23" s="54">
        <v>17</v>
      </c>
      <c r="B23" s="71"/>
      <c r="C23" s="59" t="str">
        <f>IF($B23="","",IF($E$4="一日",VLOOKUP($B23,料金表[#All],2,FALSE),""))</f>
        <v/>
      </c>
      <c r="D23" s="59" t="str">
        <f>IF($B23="","",IF($E$4="半日",VLOOKUP($B23,料金表[#All],3,FALSE),""))</f>
        <v/>
      </c>
      <c r="E23" s="64"/>
      <c r="F23" s="59" t="str">
        <f>IF($E23="","",VLOOKUP($B23,料金表[#All],4,FALSE)*$E23)</f>
        <v/>
      </c>
      <c r="G23" s="55"/>
    </row>
    <row r="24" spans="1:7" ht="27" customHeight="1" x14ac:dyDescent="0.15">
      <c r="A24" s="54">
        <v>18</v>
      </c>
      <c r="B24" s="71"/>
      <c r="C24" s="59" t="str">
        <f>IF($B24="","",IF($E$4="一日",VLOOKUP($B24,料金表[#All],2,FALSE),""))</f>
        <v/>
      </c>
      <c r="D24" s="59" t="str">
        <f>IF($B24="","",IF($E$4="半日",VLOOKUP($B24,料金表[#All],3,FALSE),""))</f>
        <v/>
      </c>
      <c r="E24" s="64"/>
      <c r="F24" s="59" t="str">
        <f>IF($E24="","",VLOOKUP($B24,料金表[#All],4,FALSE)*$E24)</f>
        <v/>
      </c>
      <c r="G24" s="55"/>
    </row>
    <row r="25" spans="1:7" ht="27" customHeight="1" x14ac:dyDescent="0.15">
      <c r="A25" s="54">
        <v>19</v>
      </c>
      <c r="B25" s="71"/>
      <c r="C25" s="59" t="str">
        <f>IF($B25="","",IF($E$4="一日",VLOOKUP($B25,料金表[#All],2,FALSE),""))</f>
        <v/>
      </c>
      <c r="D25" s="59" t="str">
        <f>IF($B25="","",IF($E$4="半日",VLOOKUP($B25,料金表[#All],3,FALSE),""))</f>
        <v/>
      </c>
      <c r="E25" s="64"/>
      <c r="F25" s="59" t="str">
        <f>IF($E25="","",VLOOKUP($B25,料金表[#All],4,FALSE)*$E25)</f>
        <v/>
      </c>
      <c r="G25" s="55"/>
    </row>
    <row r="26" spans="1:7" ht="27" customHeight="1" x14ac:dyDescent="0.15">
      <c r="A26" s="54">
        <v>20</v>
      </c>
      <c r="B26" s="71"/>
      <c r="C26" s="59" t="str">
        <f>IF($B26="","",IF($E$4="一日",VLOOKUP($B26,料金表[#All],2,FALSE),""))</f>
        <v/>
      </c>
      <c r="D26" s="59" t="str">
        <f>IF($B26="","",IF($E$4="半日",VLOOKUP($B26,料金表[#All],3,FALSE),""))</f>
        <v/>
      </c>
      <c r="E26" s="64"/>
      <c r="F26" s="59" t="str">
        <f>IF($E26="","",VLOOKUP($B26,料金表[#All],4,FALSE)*$E26)</f>
        <v/>
      </c>
      <c r="G26" s="55"/>
    </row>
    <row r="27" spans="1:7" ht="27" customHeight="1" x14ac:dyDescent="0.15">
      <c r="A27" s="54">
        <v>21</v>
      </c>
      <c r="B27" s="71"/>
      <c r="C27" s="59" t="str">
        <f>IF($B27="","",IF($E$4="一日",VLOOKUP($B27,料金表[#All],2,FALSE),""))</f>
        <v/>
      </c>
      <c r="D27" s="59" t="str">
        <f>IF($B27="","",IF($E$4="半日",VLOOKUP($B27,料金表[#All],3,FALSE),""))</f>
        <v/>
      </c>
      <c r="E27" s="64"/>
      <c r="F27" s="59" t="str">
        <f>IF($E27="","",VLOOKUP($B27,料金表[#All],4,FALSE)*$E27)</f>
        <v/>
      </c>
      <c r="G27" s="55"/>
    </row>
    <row r="28" spans="1:7" ht="27" customHeight="1" x14ac:dyDescent="0.15">
      <c r="A28" s="54">
        <v>22</v>
      </c>
      <c r="B28" s="71"/>
      <c r="C28" s="59" t="str">
        <f>IF($B28="","",IF($E$4="一日",VLOOKUP($B28,料金表[#All],2,FALSE),""))</f>
        <v/>
      </c>
      <c r="D28" s="59" t="str">
        <f>IF($B28="","",IF($E$4="半日",VLOOKUP($B28,料金表[#All],3,FALSE),""))</f>
        <v/>
      </c>
      <c r="E28" s="64"/>
      <c r="F28" s="59" t="str">
        <f>IF($E28="","",VLOOKUP($B28,料金表[#All],4,FALSE)*$E28)</f>
        <v/>
      </c>
      <c r="G28" s="55"/>
    </row>
    <row r="29" spans="1:7" ht="27" customHeight="1" x14ac:dyDescent="0.15">
      <c r="A29" s="54">
        <v>23</v>
      </c>
      <c r="B29" s="71"/>
      <c r="C29" s="59" t="str">
        <f>IF($B29="","",IF($E$4="一日",VLOOKUP($B29,料金表[#All],2,FALSE),""))</f>
        <v/>
      </c>
      <c r="D29" s="59" t="str">
        <f>IF($B29="","",IF($E$4="半日",VLOOKUP($B29,料金表[#All],3,FALSE),""))</f>
        <v/>
      </c>
      <c r="E29" s="64"/>
      <c r="F29" s="59" t="str">
        <f>IF($E29="","",VLOOKUP($B29,料金表[#All],4,FALSE)*$E29)</f>
        <v/>
      </c>
      <c r="G29" s="55"/>
    </row>
    <row r="30" spans="1:7" ht="27" customHeight="1" x14ac:dyDescent="0.15">
      <c r="A30" s="54">
        <v>24</v>
      </c>
      <c r="B30" s="71"/>
      <c r="C30" s="59" t="str">
        <f>IF($B30="","",IF($E$4="一日",VLOOKUP($B30,料金表[#All],2,FALSE),""))</f>
        <v/>
      </c>
      <c r="D30" s="59" t="str">
        <f>IF($B30="","",IF($E$4="半日",VLOOKUP($B30,料金表[#All],3,FALSE),""))</f>
        <v/>
      </c>
      <c r="E30" s="64"/>
      <c r="F30" s="59" t="str">
        <f>IF($E30="","",VLOOKUP($B30,料金表[#All],4,FALSE)*$E30)</f>
        <v/>
      </c>
      <c r="G30" s="55"/>
    </row>
    <row r="31" spans="1:7" ht="27" customHeight="1" x14ac:dyDescent="0.15">
      <c r="A31" s="54">
        <v>25</v>
      </c>
      <c r="B31" s="71"/>
      <c r="C31" s="59" t="str">
        <f>IF($B31="","",IF($E$4="一日",VLOOKUP($B31,料金表[#All],2,FALSE),""))</f>
        <v/>
      </c>
      <c r="D31" s="59" t="str">
        <f>IF($B31="","",IF($E$4="半日",VLOOKUP($B31,料金表[#All],3,FALSE),""))</f>
        <v/>
      </c>
      <c r="E31" s="64"/>
      <c r="F31" s="59" t="str">
        <f>IF($E31="","",VLOOKUP($B31,料金表[#All],4,FALSE)*$E31)</f>
        <v/>
      </c>
      <c r="G31" s="55"/>
    </row>
    <row r="32" spans="1:7" ht="27" customHeight="1" x14ac:dyDescent="0.15">
      <c r="A32" s="54">
        <v>26</v>
      </c>
      <c r="B32" s="71"/>
      <c r="C32" s="59" t="str">
        <f>IF($B32="","",IF($E$4="一日",VLOOKUP($B32,料金表[#All],2,FALSE),""))</f>
        <v/>
      </c>
      <c r="D32" s="59" t="str">
        <f>IF($B32="","",IF($E$4="半日",VLOOKUP($B32,料金表[#All],3,FALSE),""))</f>
        <v/>
      </c>
      <c r="E32" s="64"/>
      <c r="F32" s="59" t="str">
        <f>IF($E32="","",VLOOKUP($B32,料金表[#All],4,FALSE)*$E32)</f>
        <v/>
      </c>
      <c r="G32" s="55"/>
    </row>
    <row r="33" spans="1:7" ht="27" customHeight="1" x14ac:dyDescent="0.15">
      <c r="A33" s="54">
        <v>27</v>
      </c>
      <c r="B33" s="71"/>
      <c r="C33" s="59" t="str">
        <f>IF($B33="","",IF($E$4="一日",VLOOKUP($B33,料金表[#All],2,FALSE),""))</f>
        <v/>
      </c>
      <c r="D33" s="59" t="str">
        <f>IF($B33="","",IF($E$4="半日",VLOOKUP($B33,料金表[#All],3,FALSE),""))</f>
        <v/>
      </c>
      <c r="E33" s="64"/>
      <c r="F33" s="59" t="str">
        <f>IF($E33="","",VLOOKUP($B33,料金表[#All],4,FALSE)*$E33)</f>
        <v/>
      </c>
      <c r="G33" s="55"/>
    </row>
    <row r="34" spans="1:7" ht="27" customHeight="1" x14ac:dyDescent="0.15">
      <c r="A34" s="54">
        <v>28</v>
      </c>
      <c r="B34" s="71"/>
      <c r="C34" s="59" t="str">
        <f>IF($B34="","",IF($E$4="一日",VLOOKUP($B34,料金表[#All],2,FALSE),""))</f>
        <v/>
      </c>
      <c r="D34" s="59" t="str">
        <f>IF($B34="","",IF($E$4="半日",VLOOKUP($B34,料金表[#All],3,FALSE),""))</f>
        <v/>
      </c>
      <c r="E34" s="64"/>
      <c r="F34" s="59" t="str">
        <f>IF($E34="","",VLOOKUP($B34,料金表[#All],4,FALSE)*$E34)</f>
        <v/>
      </c>
      <c r="G34" s="55"/>
    </row>
    <row r="35" spans="1:7" ht="27" customHeight="1" x14ac:dyDescent="0.15">
      <c r="A35" s="54">
        <v>29</v>
      </c>
      <c r="B35" s="71"/>
      <c r="C35" s="59" t="str">
        <f>IF($B35="","",IF($E$4="一日",VLOOKUP($B35,料金表[#All],2,FALSE),""))</f>
        <v/>
      </c>
      <c r="D35" s="59" t="str">
        <f>IF($B35="","",IF($E$4="半日",VLOOKUP($B35,料金表[#All],3,FALSE),""))</f>
        <v/>
      </c>
      <c r="E35" s="64"/>
      <c r="F35" s="59" t="str">
        <f>IF($E35="","",VLOOKUP($B35,料金表[#All],4,FALSE)*$E35)</f>
        <v/>
      </c>
      <c r="G35" s="55"/>
    </row>
    <row r="36" spans="1:7" ht="27" customHeight="1" x14ac:dyDescent="0.15">
      <c r="A36" s="54">
        <v>30</v>
      </c>
      <c r="B36" s="71"/>
      <c r="C36" s="59" t="str">
        <f>IF($B36="","",IF($E$4="一日",VLOOKUP($B36,料金表[#All],2,FALSE),""))</f>
        <v/>
      </c>
      <c r="D36" s="59" t="str">
        <f>IF($B36="","",IF($E$4="半日",VLOOKUP($B36,料金表[#All],3,FALSE),""))</f>
        <v/>
      </c>
      <c r="E36" s="64"/>
      <c r="F36" s="59" t="str">
        <f>IF($E36="","",VLOOKUP($B36,料金表[#All],4,FALSE)*$E36)</f>
        <v/>
      </c>
      <c r="G36" s="55"/>
    </row>
    <row r="37" spans="1:7" ht="27" customHeight="1" x14ac:dyDescent="0.15">
      <c r="A37" s="54">
        <v>31</v>
      </c>
      <c r="B37" s="71"/>
      <c r="C37" s="59" t="str">
        <f>IF($B37="","",IF($E$4="一日",VLOOKUP($B37,料金表[#All],2,FALSE),""))</f>
        <v/>
      </c>
      <c r="D37" s="59" t="str">
        <f>IF($B37="","",IF($E$4="半日",VLOOKUP($B37,料金表[#All],3,FALSE),""))</f>
        <v/>
      </c>
      <c r="E37" s="64"/>
      <c r="F37" s="59" t="str">
        <f>IF($E37="","",VLOOKUP($B37,料金表[#All],4,FALSE)*$E37)</f>
        <v/>
      </c>
      <c r="G37" s="55"/>
    </row>
    <row r="38" spans="1:7" ht="27" customHeight="1" x14ac:dyDescent="0.15">
      <c r="A38" s="54">
        <v>32</v>
      </c>
      <c r="B38" s="71"/>
      <c r="C38" s="59" t="str">
        <f>IF($B38="","",IF($E$4="一日",VLOOKUP($B38,料金表[#All],2,FALSE),""))</f>
        <v/>
      </c>
      <c r="D38" s="59" t="str">
        <f>IF($B38="","",IF($E$4="半日",VLOOKUP($B38,料金表[#All],3,FALSE),""))</f>
        <v/>
      </c>
      <c r="E38" s="64"/>
      <c r="F38" s="59" t="str">
        <f>IF($E38="","",VLOOKUP($B38,料金表[#All],4,FALSE)*$E38)</f>
        <v/>
      </c>
      <c r="G38" s="55"/>
    </row>
    <row r="39" spans="1:7" ht="27" customHeight="1" x14ac:dyDescent="0.15">
      <c r="A39" s="54">
        <v>33</v>
      </c>
      <c r="B39" s="71"/>
      <c r="C39" s="59" t="str">
        <f>IF($B39="","",IF($E$4="一日",VLOOKUP($B39,料金表[#All],2,FALSE),""))</f>
        <v/>
      </c>
      <c r="D39" s="59" t="str">
        <f>IF($B39="","",IF($E$4="半日",VLOOKUP($B39,料金表[#All],3,FALSE),""))</f>
        <v/>
      </c>
      <c r="E39" s="64"/>
      <c r="F39" s="59" t="str">
        <f>IF($E39="","",VLOOKUP($B39,料金表[#All],4,FALSE)*$E39)</f>
        <v/>
      </c>
      <c r="G39" s="55"/>
    </row>
    <row r="40" spans="1:7" ht="27" customHeight="1" x14ac:dyDescent="0.15">
      <c r="A40" s="54">
        <v>34</v>
      </c>
      <c r="B40" s="71"/>
      <c r="C40" s="59" t="str">
        <f>IF($B40="","",IF($E$4="一日",VLOOKUP($B40,料金表[#All],2,FALSE),""))</f>
        <v/>
      </c>
      <c r="D40" s="59" t="str">
        <f>IF($B40="","",IF($E$4="半日",VLOOKUP($B40,料金表[#All],3,FALSE),""))</f>
        <v/>
      </c>
      <c r="E40" s="64"/>
      <c r="F40" s="59" t="str">
        <f>IF($E40="","",VLOOKUP($B40,料金表[#All],4,FALSE)*$E40)</f>
        <v/>
      </c>
      <c r="G40" s="55"/>
    </row>
    <row r="41" spans="1:7" ht="27" customHeight="1" x14ac:dyDescent="0.15">
      <c r="A41" s="54">
        <v>35</v>
      </c>
      <c r="B41" s="71"/>
      <c r="C41" s="59" t="str">
        <f>IF($B41="","",IF($E$4="一日",VLOOKUP($B41,料金表[#All],2,FALSE),""))</f>
        <v/>
      </c>
      <c r="D41" s="59" t="str">
        <f>IF($B41="","",IF($E$4="半日",VLOOKUP($B41,料金表[#All],3,FALSE),""))</f>
        <v/>
      </c>
      <c r="E41" s="64"/>
      <c r="F41" s="59" t="str">
        <f>IF($E41="","",VLOOKUP($B41,料金表[#All],4,FALSE)*$E41)</f>
        <v/>
      </c>
      <c r="G41" s="55"/>
    </row>
    <row r="42" spans="1:7" ht="27" hidden="1" customHeight="1" x14ac:dyDescent="0.15">
      <c r="A42" s="54">
        <v>36</v>
      </c>
      <c r="B42" s="71"/>
      <c r="C42" s="59" t="str">
        <f>IF($B42="","",IF($E$4="一日",VLOOKUP($B42,料金表[#All],2,FALSE),""))</f>
        <v/>
      </c>
      <c r="D42" s="59" t="str">
        <f>IF($B42="","",IF($E$4="半日",VLOOKUP($B42,料金表[#All],3,FALSE),""))</f>
        <v/>
      </c>
      <c r="E42" s="64"/>
      <c r="F42" s="59" t="str">
        <f>IF($E42="","",VLOOKUP($B42,料金表[#All],4,FALSE)*$E42)</f>
        <v/>
      </c>
      <c r="G42" s="55"/>
    </row>
    <row r="43" spans="1:7" ht="27" hidden="1" customHeight="1" x14ac:dyDescent="0.15">
      <c r="A43" s="54">
        <v>37</v>
      </c>
      <c r="B43" s="71"/>
      <c r="C43" s="59" t="str">
        <f>IF($B43="","",IF($E$4="一日",VLOOKUP($B43,料金表[#All],2,FALSE),""))</f>
        <v/>
      </c>
      <c r="D43" s="59" t="str">
        <f>IF($B43="","",IF($E$4="半日",VLOOKUP($B43,料金表[#All],3,FALSE),""))</f>
        <v/>
      </c>
      <c r="E43" s="64"/>
      <c r="F43" s="59" t="str">
        <f>IF($E43="","",VLOOKUP($B43,料金表[#All],4,FALSE)*$E43)</f>
        <v/>
      </c>
      <c r="G43" s="55"/>
    </row>
    <row r="44" spans="1:7" ht="27" hidden="1" customHeight="1" x14ac:dyDescent="0.15">
      <c r="A44" s="54">
        <v>38</v>
      </c>
      <c r="B44" s="71"/>
      <c r="C44" s="59" t="str">
        <f>IF($B44="","",IF($E$4="一日",VLOOKUP($B44,料金表[#All],2,FALSE),""))</f>
        <v/>
      </c>
      <c r="D44" s="59" t="str">
        <f>IF($B44="","",IF($E$4="半日",VLOOKUP($B44,料金表[#All],3,FALSE),""))</f>
        <v/>
      </c>
      <c r="E44" s="64"/>
      <c r="F44" s="59" t="str">
        <f>IF($E44="","",VLOOKUP($B44,料金表[#All],4,FALSE)*$E44)</f>
        <v/>
      </c>
      <c r="G44" s="55"/>
    </row>
    <row r="45" spans="1:7" ht="27" hidden="1" customHeight="1" x14ac:dyDescent="0.15">
      <c r="A45" s="54">
        <v>39</v>
      </c>
      <c r="B45" s="71"/>
      <c r="C45" s="59" t="str">
        <f>IF($B45="","",IF($E$4="一日",VLOOKUP($B45,料金表[#All],2,FALSE),""))</f>
        <v/>
      </c>
      <c r="D45" s="59" t="str">
        <f>IF($B45="","",IF($E$4="半日",VLOOKUP($B45,料金表[#All],3,FALSE),""))</f>
        <v/>
      </c>
      <c r="E45" s="64"/>
      <c r="F45" s="59" t="str">
        <f>IF($E45="","",VLOOKUP($B45,料金表[#All],4,FALSE)*$E45)</f>
        <v/>
      </c>
      <c r="G45" s="55"/>
    </row>
    <row r="46" spans="1:7" ht="27" hidden="1" customHeight="1" x14ac:dyDescent="0.15">
      <c r="A46" s="54">
        <v>40</v>
      </c>
      <c r="B46" s="71"/>
      <c r="C46" s="59" t="str">
        <f>IF($B46="","",IF($E$4="一日",VLOOKUP($B46,料金表[#All],2,FALSE),""))</f>
        <v/>
      </c>
      <c r="D46" s="59" t="str">
        <f>IF($B46="","",IF($E$4="半日",VLOOKUP($B46,料金表[#All],3,FALSE),""))</f>
        <v/>
      </c>
      <c r="E46" s="64"/>
      <c r="F46" s="59" t="str">
        <f>IF($E46="","",VLOOKUP($B46,料金表[#All],4,FALSE)*$E46)</f>
        <v/>
      </c>
      <c r="G46" s="55"/>
    </row>
    <row r="47" spans="1:7" ht="27" hidden="1" customHeight="1" x14ac:dyDescent="0.15">
      <c r="A47" s="54">
        <v>41</v>
      </c>
      <c r="B47" s="71"/>
      <c r="C47" s="59" t="str">
        <f>IF($B47="","",IF($E$4="一日",VLOOKUP($B47,料金表[#All],2,FALSE),""))</f>
        <v/>
      </c>
      <c r="D47" s="59" t="str">
        <f>IF($B47="","",IF($E$4="半日",VLOOKUP($B47,料金表[#All],3,FALSE),""))</f>
        <v/>
      </c>
      <c r="E47" s="64"/>
      <c r="F47" s="59" t="str">
        <f>IF($E47="","",VLOOKUP($B47,料金表[#All],4,FALSE)*$E47)</f>
        <v/>
      </c>
      <c r="G47" s="55"/>
    </row>
    <row r="48" spans="1:7" ht="27" hidden="1" customHeight="1" x14ac:dyDescent="0.15">
      <c r="A48" s="54">
        <v>42</v>
      </c>
      <c r="B48" s="71"/>
      <c r="C48" s="59" t="str">
        <f>IF($B48="","",IF($E$4="一日",VLOOKUP($B48,料金表[#All],2,FALSE),""))</f>
        <v/>
      </c>
      <c r="D48" s="59" t="str">
        <f>IF($B48="","",IF($E$4="半日",VLOOKUP($B48,料金表[#All],3,FALSE),""))</f>
        <v/>
      </c>
      <c r="E48" s="64"/>
      <c r="F48" s="59" t="str">
        <f>IF($E48="","",VLOOKUP($B48,料金表[#All],4,FALSE)*$E48)</f>
        <v/>
      </c>
      <c r="G48" s="55"/>
    </row>
    <row r="49" spans="1:7" ht="27" hidden="1" customHeight="1" x14ac:dyDescent="0.15">
      <c r="A49" s="54">
        <v>43</v>
      </c>
      <c r="B49" s="71"/>
      <c r="C49" s="59" t="str">
        <f>IF($B49="","",IF($E$4="一日",VLOOKUP($B49,料金表[#All],2,FALSE),""))</f>
        <v/>
      </c>
      <c r="D49" s="59" t="str">
        <f>IF($B49="","",IF($E$4="半日",VLOOKUP($B49,料金表[#All],3,FALSE),""))</f>
        <v/>
      </c>
      <c r="E49" s="64"/>
      <c r="F49" s="59" t="str">
        <f>IF($E49="","",VLOOKUP($B49,料金表[#All],4,FALSE)*$E49)</f>
        <v/>
      </c>
      <c r="G49" s="55"/>
    </row>
    <row r="50" spans="1:7" ht="27" hidden="1" customHeight="1" x14ac:dyDescent="0.15">
      <c r="A50" s="54">
        <v>44</v>
      </c>
      <c r="B50" s="71"/>
      <c r="C50" s="59" t="str">
        <f>IF($B50="","",IF($E$4="一日",VLOOKUP($B50,料金表[#All],2,FALSE),""))</f>
        <v/>
      </c>
      <c r="D50" s="59" t="str">
        <f>IF($B50="","",IF($E$4="半日",VLOOKUP($B50,料金表[#All],3,FALSE),""))</f>
        <v/>
      </c>
      <c r="E50" s="64"/>
      <c r="F50" s="59" t="str">
        <f>IF($E50="","",VLOOKUP($B50,料金表[#All],4,FALSE)*$E50)</f>
        <v/>
      </c>
      <c r="G50" s="55"/>
    </row>
    <row r="51" spans="1:7" ht="27" hidden="1" customHeight="1" x14ac:dyDescent="0.15">
      <c r="A51" s="54">
        <v>45</v>
      </c>
      <c r="B51" s="71"/>
      <c r="C51" s="59" t="str">
        <f>IF($B51="","",IF($E$4="一日",VLOOKUP($B51,料金表[#All],2,FALSE),""))</f>
        <v/>
      </c>
      <c r="D51" s="59" t="str">
        <f>IF($B51="","",IF($E$4="半日",VLOOKUP($B51,料金表[#All],3,FALSE),""))</f>
        <v/>
      </c>
      <c r="E51" s="64"/>
      <c r="F51" s="59" t="str">
        <f>IF($E51="","",VLOOKUP($B51,料金表[#All],4,FALSE)*$E51)</f>
        <v/>
      </c>
      <c r="G51" s="55"/>
    </row>
    <row r="52" spans="1:7" ht="27" hidden="1" customHeight="1" x14ac:dyDescent="0.15">
      <c r="A52" s="54">
        <v>46</v>
      </c>
      <c r="B52" s="71"/>
      <c r="C52" s="59" t="str">
        <f>IF($B52="","",IF($E$4="一日",VLOOKUP($B52,料金表[#All],2,FALSE),""))</f>
        <v/>
      </c>
      <c r="D52" s="59" t="str">
        <f>IF($B52="","",IF($E$4="半日",VLOOKUP($B52,料金表[#All],3,FALSE),""))</f>
        <v/>
      </c>
      <c r="E52" s="64"/>
      <c r="F52" s="59" t="str">
        <f>IF($E52="","",VLOOKUP($B52,料金表[#All],4,FALSE)*$E52)</f>
        <v/>
      </c>
      <c r="G52" s="55"/>
    </row>
    <row r="53" spans="1:7" ht="27" hidden="1" customHeight="1" x14ac:dyDescent="0.15">
      <c r="A53" s="54">
        <v>47</v>
      </c>
      <c r="B53" s="71"/>
      <c r="C53" s="59" t="str">
        <f>IF($B53="","",IF($E$4="一日",VLOOKUP($B53,料金表[#All],2,FALSE),""))</f>
        <v/>
      </c>
      <c r="D53" s="59" t="str">
        <f>IF($B53="","",IF($E$4="半日",VLOOKUP($B53,料金表[#All],3,FALSE),""))</f>
        <v/>
      </c>
      <c r="E53" s="64"/>
      <c r="F53" s="59" t="str">
        <f>IF($E53="","",VLOOKUP($B53,料金表[#All],4,FALSE)*$E53)</f>
        <v/>
      </c>
      <c r="G53" s="55"/>
    </row>
    <row r="54" spans="1:7" ht="27" hidden="1" customHeight="1" x14ac:dyDescent="0.15">
      <c r="A54" s="54">
        <v>48</v>
      </c>
      <c r="B54" s="71"/>
      <c r="C54" s="59" t="str">
        <f>IF($B54="","",IF($E$4="一日",VLOOKUP($B54,料金表[#All],2,FALSE),""))</f>
        <v/>
      </c>
      <c r="D54" s="59" t="str">
        <f>IF($B54="","",IF($E$4="半日",VLOOKUP($B54,料金表[#All],3,FALSE),""))</f>
        <v/>
      </c>
      <c r="E54" s="64"/>
      <c r="F54" s="59" t="str">
        <f>IF($E54="","",VLOOKUP($B54,料金表[#All],4,FALSE)*$E54)</f>
        <v/>
      </c>
      <c r="G54" s="55"/>
    </row>
    <row r="55" spans="1:7" ht="27" hidden="1" customHeight="1" x14ac:dyDescent="0.15">
      <c r="A55" s="54">
        <v>49</v>
      </c>
      <c r="B55" s="71"/>
      <c r="C55" s="59" t="str">
        <f>IF($B55="","",IF($E$4="一日",VLOOKUP($B55,料金表[#All],2,FALSE),""))</f>
        <v/>
      </c>
      <c r="D55" s="59" t="str">
        <f>IF($B55="","",IF($E$4="半日",VLOOKUP($B55,料金表[#All],3,FALSE),""))</f>
        <v/>
      </c>
      <c r="E55" s="64"/>
      <c r="F55" s="59" t="str">
        <f>IF($E55="","",VLOOKUP($B55,料金表[#All],4,FALSE)*$E55)</f>
        <v/>
      </c>
      <c r="G55" s="55"/>
    </row>
    <row r="56" spans="1:7" ht="27" hidden="1" customHeight="1" x14ac:dyDescent="0.15">
      <c r="A56" s="54">
        <v>50</v>
      </c>
      <c r="B56" s="71"/>
      <c r="C56" s="59" t="str">
        <f>IF($B56="","",IF($E$4="一日",VLOOKUP($B56,料金表[#All],2,FALSE),""))</f>
        <v/>
      </c>
      <c r="D56" s="59" t="str">
        <f>IF($B56="","",IF($E$4="半日",VLOOKUP($B56,料金表[#All],3,FALSE),""))</f>
        <v/>
      </c>
      <c r="E56" s="64"/>
      <c r="F56" s="59" t="str">
        <f>IF($E56="","",VLOOKUP($B56,料金表[#All],4,FALSE)*$E56)</f>
        <v/>
      </c>
      <c r="G56" s="55"/>
    </row>
    <row r="57" spans="1:7" ht="27" hidden="1" customHeight="1" x14ac:dyDescent="0.15">
      <c r="A57" s="54">
        <v>51</v>
      </c>
      <c r="B57" s="71"/>
      <c r="C57" s="59" t="str">
        <f>IF($B57="","",IF($E$4="一日",VLOOKUP($B57,料金表[#All],2,FALSE),""))</f>
        <v/>
      </c>
      <c r="D57" s="59" t="str">
        <f>IF($B57="","",IF($E$4="半日",VLOOKUP($B57,料金表[#All],3,FALSE),""))</f>
        <v/>
      </c>
      <c r="E57" s="64"/>
      <c r="F57" s="59" t="str">
        <f>IF($E57="","",VLOOKUP($B57,料金表[#All],4,FALSE)*$E57)</f>
        <v/>
      </c>
      <c r="G57" s="55"/>
    </row>
    <row r="58" spans="1:7" ht="27" hidden="1" customHeight="1" x14ac:dyDescent="0.15">
      <c r="A58" s="54">
        <v>52</v>
      </c>
      <c r="B58" s="71"/>
      <c r="C58" s="59" t="str">
        <f>IF($B58="","",IF($E$4="一日",VLOOKUP($B58,料金表[#All],2,FALSE),""))</f>
        <v/>
      </c>
      <c r="D58" s="59" t="str">
        <f>IF($B58="","",IF($E$4="半日",VLOOKUP($B58,料金表[#All],3,FALSE),""))</f>
        <v/>
      </c>
      <c r="E58" s="64"/>
      <c r="F58" s="59" t="str">
        <f>IF($E58="","",VLOOKUP($B58,料金表[#All],4,FALSE)*$E58)</f>
        <v/>
      </c>
      <c r="G58" s="55"/>
    </row>
    <row r="59" spans="1:7" ht="27" hidden="1" customHeight="1" x14ac:dyDescent="0.15">
      <c r="A59" s="54">
        <v>53</v>
      </c>
      <c r="B59" s="71"/>
      <c r="C59" s="59" t="str">
        <f>IF($B59="","",IF($E$4="一日",VLOOKUP($B59,料金表[#All],2,FALSE),""))</f>
        <v/>
      </c>
      <c r="D59" s="59" t="str">
        <f>IF($B59="","",IF($E$4="半日",VLOOKUP($B59,料金表[#All],3,FALSE),""))</f>
        <v/>
      </c>
      <c r="E59" s="64"/>
      <c r="F59" s="59" t="str">
        <f>IF($E59="","",VLOOKUP($B59,料金表[#All],4,FALSE)*$E59)</f>
        <v/>
      </c>
      <c r="G59" s="55"/>
    </row>
    <row r="60" spans="1:7" ht="27" hidden="1" customHeight="1" x14ac:dyDescent="0.15">
      <c r="A60" s="54">
        <v>54</v>
      </c>
      <c r="B60" s="71"/>
      <c r="C60" s="59" t="str">
        <f>IF($B60="","",IF($E$4="一日",VLOOKUP($B60,料金表[#All],2,FALSE),""))</f>
        <v/>
      </c>
      <c r="D60" s="59" t="str">
        <f>IF($B60="","",IF($E$4="半日",VLOOKUP($B60,料金表[#All],3,FALSE),""))</f>
        <v/>
      </c>
      <c r="E60" s="64"/>
      <c r="F60" s="59" t="str">
        <f>IF($E60="","",VLOOKUP($B60,料金表[#All],4,FALSE)*$E60)</f>
        <v/>
      </c>
      <c r="G60" s="55"/>
    </row>
    <row r="61" spans="1:7" ht="27" hidden="1" customHeight="1" x14ac:dyDescent="0.15">
      <c r="A61" s="54">
        <v>55</v>
      </c>
      <c r="B61" s="71"/>
      <c r="C61" s="59" t="str">
        <f>IF($B61="","",IF($E$4="一日",VLOOKUP($B61,料金表[#All],2,FALSE),""))</f>
        <v/>
      </c>
      <c r="D61" s="59" t="str">
        <f>IF($B61="","",IF($E$4="半日",VLOOKUP($B61,料金表[#All],3,FALSE),""))</f>
        <v/>
      </c>
      <c r="E61" s="64"/>
      <c r="F61" s="59" t="str">
        <f>IF($E61="","",VLOOKUP($B61,料金表[#All],4,FALSE)*$E61)</f>
        <v/>
      </c>
      <c r="G61" s="55"/>
    </row>
    <row r="62" spans="1:7" ht="27" hidden="1" customHeight="1" x14ac:dyDescent="0.15">
      <c r="A62" s="54">
        <v>56</v>
      </c>
      <c r="B62" s="71"/>
      <c r="C62" s="59" t="str">
        <f>IF($B62="","",IF($E$4="一日",VLOOKUP($B62,料金表[#All],2,FALSE),""))</f>
        <v/>
      </c>
      <c r="D62" s="59" t="str">
        <f>IF($B62="","",IF($E$4="半日",VLOOKUP($B62,料金表[#All],3,FALSE),""))</f>
        <v/>
      </c>
      <c r="E62" s="64"/>
      <c r="F62" s="59" t="str">
        <f>IF($E62="","",VLOOKUP($B62,料金表[#All],4,FALSE)*$E62)</f>
        <v/>
      </c>
      <c r="G62" s="55"/>
    </row>
    <row r="63" spans="1:7" ht="27" hidden="1" customHeight="1" x14ac:dyDescent="0.15">
      <c r="A63" s="54">
        <v>57</v>
      </c>
      <c r="B63" s="71"/>
      <c r="C63" s="59" t="str">
        <f>IF($B63="","",IF($E$4="一日",VLOOKUP($B63,料金表[#All],2,FALSE),""))</f>
        <v/>
      </c>
      <c r="D63" s="59" t="str">
        <f>IF($B63="","",IF($E$4="半日",VLOOKUP($B63,料金表[#All],3,FALSE),""))</f>
        <v/>
      </c>
      <c r="E63" s="64"/>
      <c r="F63" s="59" t="str">
        <f>IF($E63="","",VLOOKUP($B63,料金表[#All],4,FALSE)*$E63)</f>
        <v/>
      </c>
      <c r="G63" s="55"/>
    </row>
    <row r="64" spans="1:7" ht="27" hidden="1" customHeight="1" x14ac:dyDescent="0.15">
      <c r="A64" s="54">
        <v>58</v>
      </c>
      <c r="B64" s="71"/>
      <c r="C64" s="59" t="str">
        <f>IF($B64="","",IF($E$4="一日",VLOOKUP($B64,料金表[#All],2,FALSE),""))</f>
        <v/>
      </c>
      <c r="D64" s="59" t="str">
        <f>IF($B64="","",IF($E$4="半日",VLOOKUP($B64,料金表[#All],3,FALSE),""))</f>
        <v/>
      </c>
      <c r="E64" s="64"/>
      <c r="F64" s="59" t="str">
        <f>IF($E64="","",VLOOKUP($B64,料金表[#All],4,FALSE)*$E64)</f>
        <v/>
      </c>
      <c r="G64" s="55"/>
    </row>
    <row r="65" spans="1:7" ht="27" hidden="1" customHeight="1" x14ac:dyDescent="0.15">
      <c r="A65" s="54">
        <v>59</v>
      </c>
      <c r="B65" s="71"/>
      <c r="C65" s="59" t="str">
        <f>IF($B65="","",IF($E$4="一日",VLOOKUP($B65,料金表[#All],2,FALSE),""))</f>
        <v/>
      </c>
      <c r="D65" s="59" t="str">
        <f>IF($B65="","",IF($E$4="半日",VLOOKUP($B65,料金表[#All],3,FALSE),""))</f>
        <v/>
      </c>
      <c r="E65" s="64"/>
      <c r="F65" s="59" t="str">
        <f>IF($E65="","",VLOOKUP($B65,料金表[#All],4,FALSE)*$E65)</f>
        <v/>
      </c>
      <c r="G65" s="55"/>
    </row>
    <row r="66" spans="1:7" ht="27" hidden="1" customHeight="1" x14ac:dyDescent="0.15">
      <c r="A66" s="54">
        <v>60</v>
      </c>
      <c r="B66" s="71"/>
      <c r="C66" s="59" t="str">
        <f>IF($B66="","",IF($E$4="一日",VLOOKUP($B66,料金表[#All],2,FALSE),""))</f>
        <v/>
      </c>
      <c r="D66" s="59" t="str">
        <f>IF($B66="","",IF($E$4="半日",VLOOKUP($B66,料金表[#All],3,FALSE),""))</f>
        <v/>
      </c>
      <c r="E66" s="64"/>
      <c r="F66" s="59" t="str">
        <f>IF($E66="","",VLOOKUP($B66,料金表[#All],4,FALSE)*$E66)</f>
        <v/>
      </c>
      <c r="G66" s="55"/>
    </row>
    <row r="67" spans="1:7" ht="27" hidden="1" customHeight="1" x14ac:dyDescent="0.15">
      <c r="A67" s="54">
        <v>61</v>
      </c>
      <c r="B67" s="71"/>
      <c r="C67" s="59" t="str">
        <f>IF($B67="","",IF($E$4="一日",VLOOKUP($B67,料金表[#All],2,FALSE),""))</f>
        <v/>
      </c>
      <c r="D67" s="59" t="str">
        <f>IF($B67="","",IF($E$4="半日",VLOOKUP($B67,料金表[#All],3,FALSE),""))</f>
        <v/>
      </c>
      <c r="E67" s="64"/>
      <c r="F67" s="59" t="str">
        <f>IF($E67="","",VLOOKUP($B67,料金表[#All],4,FALSE)*$E67)</f>
        <v/>
      </c>
      <c r="G67" s="55"/>
    </row>
    <row r="68" spans="1:7" ht="27" hidden="1" customHeight="1" x14ac:dyDescent="0.15">
      <c r="A68" s="54">
        <v>62</v>
      </c>
      <c r="B68" s="71"/>
      <c r="C68" s="59" t="str">
        <f>IF($B68="","",IF($E$4="一日",VLOOKUP($B68,料金表[#All],2,FALSE),""))</f>
        <v/>
      </c>
      <c r="D68" s="59" t="str">
        <f>IF($B68="","",IF($E$4="半日",VLOOKUP($B68,料金表[#All],3,FALSE),""))</f>
        <v/>
      </c>
      <c r="E68" s="64"/>
      <c r="F68" s="59" t="str">
        <f>IF($E68="","",VLOOKUP($B68,料金表[#All],4,FALSE)*$E68)</f>
        <v/>
      </c>
      <c r="G68" s="55"/>
    </row>
    <row r="69" spans="1:7" ht="27" hidden="1" customHeight="1" x14ac:dyDescent="0.15">
      <c r="A69" s="54">
        <v>63</v>
      </c>
      <c r="B69" s="71"/>
      <c r="C69" s="59" t="str">
        <f>IF($B69="","",IF($E$4="一日",VLOOKUP($B69,料金表[#All],2,FALSE),""))</f>
        <v/>
      </c>
      <c r="D69" s="59" t="str">
        <f>IF($B69="","",IF($E$4="半日",VLOOKUP($B69,料金表[#All],3,FALSE),""))</f>
        <v/>
      </c>
      <c r="E69" s="64"/>
      <c r="F69" s="59" t="str">
        <f>IF($E69="","",VLOOKUP($B69,料金表[#All],4,FALSE)*$E69)</f>
        <v/>
      </c>
      <c r="G69" s="55"/>
    </row>
    <row r="70" spans="1:7" ht="27" hidden="1" customHeight="1" x14ac:dyDescent="0.15">
      <c r="A70" s="54">
        <v>64</v>
      </c>
      <c r="B70" s="71"/>
      <c r="C70" s="59" t="str">
        <f>IF($B70="","",IF($E$4="一日",VLOOKUP($B70,料金表[#All],2,FALSE),""))</f>
        <v/>
      </c>
      <c r="D70" s="59" t="str">
        <f>IF($B70="","",IF($E$4="半日",VLOOKUP($B70,料金表[#All],3,FALSE),""))</f>
        <v/>
      </c>
      <c r="E70" s="64"/>
      <c r="F70" s="59" t="str">
        <f>IF($E70="","",VLOOKUP($B70,料金表[#All],4,FALSE)*$E70)</f>
        <v/>
      </c>
      <c r="G70" s="55"/>
    </row>
    <row r="71" spans="1:7" ht="27" hidden="1" customHeight="1" x14ac:dyDescent="0.15">
      <c r="A71" s="54">
        <v>65</v>
      </c>
      <c r="B71" s="71"/>
      <c r="C71" s="59" t="str">
        <f>IF($B71="","",IF($E$4="一日",VLOOKUP($B71,料金表[#All],2,FALSE),""))</f>
        <v/>
      </c>
      <c r="D71" s="59" t="str">
        <f>IF($B71="","",IF($E$4="半日",VLOOKUP($B71,料金表[#All],3,FALSE),""))</f>
        <v/>
      </c>
      <c r="E71" s="64"/>
      <c r="F71" s="59" t="str">
        <f>IF($E71="","",VLOOKUP($B71,料金表[#All],4,FALSE)*$E71)</f>
        <v/>
      </c>
      <c r="G71" s="55"/>
    </row>
    <row r="72" spans="1:7" ht="27" hidden="1" customHeight="1" x14ac:dyDescent="0.15">
      <c r="A72" s="54">
        <v>66</v>
      </c>
      <c r="B72" s="71"/>
      <c r="C72" s="59" t="str">
        <f>IF($B72="","",IF($E$4="一日",VLOOKUP($B72,料金表[#All],2,FALSE),""))</f>
        <v/>
      </c>
      <c r="D72" s="59" t="str">
        <f>IF($B72="","",IF($E$4="半日",VLOOKUP($B72,料金表[#All],3,FALSE),""))</f>
        <v/>
      </c>
      <c r="E72" s="64"/>
      <c r="F72" s="59" t="str">
        <f>IF($E72="","",VLOOKUP($B72,料金表[#All],4,FALSE)*$E72)</f>
        <v/>
      </c>
      <c r="G72" s="55"/>
    </row>
    <row r="73" spans="1:7" ht="27" hidden="1" customHeight="1" x14ac:dyDescent="0.15">
      <c r="A73" s="54">
        <v>67</v>
      </c>
      <c r="B73" s="71"/>
      <c r="C73" s="59" t="str">
        <f>IF($B73="","",IF($E$4="一日",VLOOKUP($B73,料金表[#All],2,FALSE),""))</f>
        <v/>
      </c>
      <c r="D73" s="59" t="str">
        <f>IF($B73="","",IF($E$4="半日",VLOOKUP($B73,料金表[#All],3,FALSE),""))</f>
        <v/>
      </c>
      <c r="E73" s="64"/>
      <c r="F73" s="59" t="str">
        <f>IF($E73="","",VLOOKUP($B73,料金表[#All],4,FALSE)*$E73)</f>
        <v/>
      </c>
      <c r="G73" s="55"/>
    </row>
    <row r="74" spans="1:7" ht="27" hidden="1" customHeight="1" x14ac:dyDescent="0.15">
      <c r="A74" s="54">
        <v>68</v>
      </c>
      <c r="B74" s="71"/>
      <c r="C74" s="59" t="str">
        <f>IF($B74="","",IF($E$4="一日",VLOOKUP($B74,料金表[#All],2,FALSE),""))</f>
        <v/>
      </c>
      <c r="D74" s="59" t="str">
        <f>IF($B74="","",IF($E$4="半日",VLOOKUP($B74,料金表[#All],3,FALSE),""))</f>
        <v/>
      </c>
      <c r="E74" s="64"/>
      <c r="F74" s="59" t="str">
        <f>IF($E74="","",VLOOKUP($B74,料金表[#All],4,FALSE)*$E74)</f>
        <v/>
      </c>
      <c r="G74" s="55"/>
    </row>
    <row r="75" spans="1:7" ht="27" hidden="1" customHeight="1" x14ac:dyDescent="0.15">
      <c r="A75" s="54">
        <v>69</v>
      </c>
      <c r="B75" s="71"/>
      <c r="C75" s="59" t="str">
        <f>IF($B75="","",IF($E$4="一日",VLOOKUP($B75,料金表[#All],2,FALSE),""))</f>
        <v/>
      </c>
      <c r="D75" s="59" t="str">
        <f>IF($B75="","",IF($E$4="半日",VLOOKUP($B75,料金表[#All],3,FALSE),""))</f>
        <v/>
      </c>
      <c r="E75" s="64"/>
      <c r="F75" s="59" t="str">
        <f>IF($E75="","",VLOOKUP($B75,料金表[#All],4,FALSE)*$E75)</f>
        <v/>
      </c>
      <c r="G75" s="55"/>
    </row>
    <row r="76" spans="1:7" ht="27" hidden="1" customHeight="1" x14ac:dyDescent="0.15">
      <c r="A76" s="54">
        <v>70</v>
      </c>
      <c r="B76" s="71"/>
      <c r="C76" s="59" t="str">
        <f>IF($B76="","",IF($E$4="一日",VLOOKUP($B76,料金表[#All],2,FALSE),""))</f>
        <v/>
      </c>
      <c r="D76" s="59" t="str">
        <f>IF($B76="","",IF($E$4="半日",VLOOKUP($B76,料金表[#All],3,FALSE),""))</f>
        <v/>
      </c>
      <c r="E76" s="64"/>
      <c r="F76" s="59" t="str">
        <f>IF($E76="","",VLOOKUP($B76,料金表[#All],4,FALSE)*$E76)</f>
        <v/>
      </c>
      <c r="G76" s="55"/>
    </row>
    <row r="77" spans="1:7" ht="27" customHeight="1" x14ac:dyDescent="0.15">
      <c r="A77" s="93" t="s">
        <v>47</v>
      </c>
      <c r="B77" s="94"/>
      <c r="C77" s="90">
        <f>SUM(C7:C76)</f>
        <v>0</v>
      </c>
      <c r="D77" s="90">
        <f t="shared" ref="D77:F77" si="0">SUM(D7:D76)</f>
        <v>0</v>
      </c>
      <c r="E77" s="59"/>
      <c r="F77" s="90">
        <f t="shared" si="0"/>
        <v>0</v>
      </c>
      <c r="G77" s="90">
        <f>C77+D77+F77</f>
        <v>0</v>
      </c>
    </row>
    <row r="78" spans="1:7" ht="19.5" customHeight="1" x14ac:dyDescent="0.15">
      <c r="A78" s="68" t="s">
        <v>57</v>
      </c>
      <c r="B78" s="66"/>
      <c r="C78" s="67"/>
      <c r="D78" s="67"/>
      <c r="E78" s="67"/>
      <c r="F78" s="67"/>
      <c r="G78" s="67"/>
    </row>
    <row r="79" spans="1:7" ht="19.5" customHeight="1" x14ac:dyDescent="0.15">
      <c r="A79" t="s">
        <v>53</v>
      </c>
    </row>
    <row r="80" spans="1:7" ht="19.5" customHeight="1" x14ac:dyDescent="0.15">
      <c r="A80" t="s">
        <v>54</v>
      </c>
    </row>
    <row r="81" spans="1:1" ht="19.5" customHeight="1" x14ac:dyDescent="0.15">
      <c r="A81" t="s">
        <v>55</v>
      </c>
    </row>
    <row r="82" spans="1:1" ht="19.5" customHeight="1" x14ac:dyDescent="0.15">
      <c r="A82" t="s">
        <v>56</v>
      </c>
    </row>
  </sheetData>
  <mergeCells count="4">
    <mergeCell ref="B2:D2"/>
    <mergeCell ref="B3:D3"/>
    <mergeCell ref="B4:D4"/>
    <mergeCell ref="A77:B77"/>
  </mergeCells>
  <phoneticPr fontId="2"/>
  <dataValidations count="1">
    <dataValidation type="list" allowBlank="1" showInputMessage="1" showErrorMessage="1" sqref="E4" xr:uid="{00000000-0002-0000-0000-000000000000}">
      <formula1>"一日,半日"</formula1>
    </dataValidation>
  </dataValidations>
  <pageMargins left="0.7" right="0.7" top="0.75" bottom="0.75" header="0.3" footer="0.3"/>
  <pageSetup paperSize="9" scale="6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2"/>
  <sheetViews>
    <sheetView topLeftCell="A16" zoomScaleNormal="100" workbookViewId="0">
      <selection activeCell="C11" sqref="C11"/>
    </sheetView>
  </sheetViews>
  <sheetFormatPr defaultRowHeight="13.5" x14ac:dyDescent="0.15"/>
  <cols>
    <col min="1" max="1" width="9.5" bestFit="1" customWidth="1"/>
    <col min="2" max="2" width="26.5" customWidth="1"/>
    <col min="3" max="4" width="19.375" customWidth="1"/>
    <col min="5" max="5" width="9.5" bestFit="1" customWidth="1"/>
    <col min="6" max="6" width="19.375" customWidth="1"/>
    <col min="7" max="7" width="28.25" customWidth="1"/>
  </cols>
  <sheetData>
    <row r="1" spans="1:11" ht="21.75" thickBot="1" x14ac:dyDescent="0.2">
      <c r="A1" s="1" t="s">
        <v>40</v>
      </c>
    </row>
    <row r="2" spans="1:11" ht="24" customHeight="1" thickBot="1" x14ac:dyDescent="0.2">
      <c r="A2" s="57" t="s">
        <v>2</v>
      </c>
      <c r="B2" s="91" t="s">
        <v>51</v>
      </c>
      <c r="C2" s="91"/>
      <c r="D2" s="91"/>
      <c r="F2" s="62" t="s">
        <v>47</v>
      </c>
      <c r="G2" s="60">
        <f>$G$77</f>
        <v>391600</v>
      </c>
    </row>
    <row r="3" spans="1:11" ht="24" customHeight="1" thickBot="1" x14ac:dyDescent="0.2">
      <c r="A3" s="57" t="s">
        <v>45</v>
      </c>
      <c r="B3" s="92" t="s">
        <v>237</v>
      </c>
      <c r="C3" s="92"/>
      <c r="D3" s="92"/>
      <c r="E3" s="58" t="s">
        <v>50</v>
      </c>
      <c r="F3" s="63" t="s">
        <v>46</v>
      </c>
      <c r="G3" s="61">
        <f>ROUNDDOWN($G$2*0.1,0)</f>
        <v>39160</v>
      </c>
      <c r="H3" s="56"/>
      <c r="I3" s="56"/>
      <c r="J3" s="56"/>
      <c r="K3" s="56"/>
    </row>
    <row r="4" spans="1:11" ht="24" customHeight="1" thickBot="1" x14ac:dyDescent="0.2">
      <c r="A4" s="57" t="s">
        <v>1</v>
      </c>
      <c r="B4" s="91" t="s">
        <v>52</v>
      </c>
      <c r="C4" s="91"/>
      <c r="D4" s="91"/>
      <c r="E4" s="65" t="s">
        <v>43</v>
      </c>
      <c r="F4" s="62" t="s">
        <v>48</v>
      </c>
      <c r="G4" s="61">
        <f>$G$2+$G$3</f>
        <v>430760</v>
      </c>
    </row>
    <row r="5" spans="1:11" x14ac:dyDescent="0.15">
      <c r="E5" t="s">
        <v>49</v>
      </c>
    </row>
    <row r="6" spans="1:11" s="53" customFormat="1" x14ac:dyDescent="0.15">
      <c r="A6" s="54" t="s">
        <v>41</v>
      </c>
      <c r="B6" s="54" t="s">
        <v>0</v>
      </c>
      <c r="C6" s="54" t="s">
        <v>36</v>
      </c>
      <c r="D6" s="54" t="s">
        <v>37</v>
      </c>
      <c r="E6" s="54" t="s">
        <v>44</v>
      </c>
      <c r="F6" s="54" t="s">
        <v>42</v>
      </c>
      <c r="G6" s="54" t="s">
        <v>38</v>
      </c>
    </row>
    <row r="7" spans="1:11" ht="27" customHeight="1" x14ac:dyDescent="0.15">
      <c r="A7" s="54">
        <v>1</v>
      </c>
      <c r="B7" s="71" t="s">
        <v>68</v>
      </c>
      <c r="C7" s="59">
        <f>IF($B7="","",IF($E$4="一日",VLOOKUP($B7,料金表[#All],2,FALSE),""))</f>
        <v>31200</v>
      </c>
      <c r="D7" s="59" t="str">
        <f>IF($B7="","",IF($E$4="半日",VLOOKUP($B7,料金表[#All],3,FALSE),""))</f>
        <v/>
      </c>
      <c r="E7" s="64">
        <v>1</v>
      </c>
      <c r="F7" s="59">
        <f>IF($E7="","",VLOOKUP($B7,料金表[#All],4,FALSE)*$E7)</f>
        <v>5800</v>
      </c>
      <c r="G7" s="55"/>
    </row>
    <row r="8" spans="1:11" ht="27" customHeight="1" x14ac:dyDescent="0.15">
      <c r="A8" s="54">
        <v>2</v>
      </c>
      <c r="B8" s="71" t="s">
        <v>69</v>
      </c>
      <c r="C8" s="59">
        <f>IF($B8="","",IF($E$4="一日",VLOOKUP($B8,料金表[#All],2,FALSE),""))</f>
        <v>10800</v>
      </c>
      <c r="D8" s="59" t="str">
        <f>IF($B8="","",IF($E$4="半日",VLOOKUP($B8,料金表[#All],3,FALSE),""))</f>
        <v/>
      </c>
      <c r="E8" s="64">
        <v>1</v>
      </c>
      <c r="F8" s="59">
        <f>IF($E8="","",VLOOKUP($B8,料金表[#All],4,FALSE)*$E8)</f>
        <v>2000</v>
      </c>
      <c r="G8" s="55"/>
    </row>
    <row r="9" spans="1:11" ht="27" customHeight="1" x14ac:dyDescent="0.15">
      <c r="A9" s="54">
        <v>3</v>
      </c>
      <c r="B9" s="71" t="s">
        <v>70</v>
      </c>
      <c r="C9" s="59">
        <f>IF($B9="","",IF($E$4="一日",VLOOKUP($B9,料金表[#All],2,FALSE),""))</f>
        <v>11000</v>
      </c>
      <c r="D9" s="59" t="str">
        <f>IF($B9="","",IF($E$4="半日",VLOOKUP($B9,料金表[#All],3,FALSE),""))</f>
        <v/>
      </c>
      <c r="E9" s="64">
        <v>1</v>
      </c>
      <c r="F9" s="59">
        <f>IF($E9="","",VLOOKUP($B9,料金表[#All],4,FALSE)*$E9)</f>
        <v>2000</v>
      </c>
      <c r="G9" s="55"/>
    </row>
    <row r="10" spans="1:11" ht="27" customHeight="1" x14ac:dyDescent="0.15">
      <c r="A10" s="54">
        <v>4</v>
      </c>
      <c r="B10" s="71" t="s">
        <v>71</v>
      </c>
      <c r="C10" s="59">
        <f>IF($B10="","",IF($E$4="一日",VLOOKUP($B10,料金表[#All],2,FALSE),""))</f>
        <v>16800</v>
      </c>
      <c r="D10" s="59" t="str">
        <f>IF($B10="","",IF($E$4="半日",VLOOKUP($B10,料金表[#All],3,FALSE),""))</f>
        <v/>
      </c>
      <c r="E10" s="64">
        <v>1</v>
      </c>
      <c r="F10" s="59">
        <f>IF($E10="","",VLOOKUP($B10,料金表[#All],4,FALSE)*$E10)</f>
        <v>3100</v>
      </c>
      <c r="G10" s="55"/>
    </row>
    <row r="11" spans="1:11" ht="27" customHeight="1" x14ac:dyDescent="0.15">
      <c r="A11" s="54">
        <v>5</v>
      </c>
      <c r="B11" s="71" t="s">
        <v>72</v>
      </c>
      <c r="C11" s="59">
        <f>IF($B11="","",IF($E$4="一日",VLOOKUP($B11,料金表[#All],2,FALSE),""))</f>
        <v>15600</v>
      </c>
      <c r="D11" s="59" t="str">
        <f>IF($B11="","",IF($E$4="半日",VLOOKUP($B11,料金表[#All],3,FALSE),""))</f>
        <v/>
      </c>
      <c r="E11" s="64">
        <v>1</v>
      </c>
      <c r="F11" s="59">
        <f>IF($E11="","",VLOOKUP($B11,料金表[#All],4,FALSE)*$E11)</f>
        <v>2900</v>
      </c>
      <c r="G11" s="55"/>
    </row>
    <row r="12" spans="1:11" ht="27" customHeight="1" x14ac:dyDescent="0.15">
      <c r="A12" s="54">
        <v>6</v>
      </c>
      <c r="B12" s="71" t="s">
        <v>73</v>
      </c>
      <c r="C12" s="59">
        <f>IF($B12="","",IF($E$4="一日",VLOOKUP($B12,料金表[#All],2,FALSE),""))</f>
        <v>11400</v>
      </c>
      <c r="D12" s="59" t="str">
        <f>IF($B12="","",IF($E$4="半日",VLOOKUP($B12,料金表[#All],3,FALSE),""))</f>
        <v/>
      </c>
      <c r="E12" s="64">
        <v>1</v>
      </c>
      <c r="F12" s="59">
        <f>IF($E12="","",VLOOKUP($B12,料金表[#All],4,FALSE)*$E12)</f>
        <v>2100</v>
      </c>
      <c r="G12" s="55"/>
    </row>
    <row r="13" spans="1:11" ht="27" customHeight="1" x14ac:dyDescent="0.15">
      <c r="A13" s="54">
        <v>7</v>
      </c>
      <c r="B13" s="71" t="s">
        <v>74</v>
      </c>
      <c r="C13" s="59">
        <f>IF($B13="","",IF($E$4="一日",VLOOKUP($B13,料金表[#All],2,FALSE),""))</f>
        <v>20400</v>
      </c>
      <c r="D13" s="59" t="str">
        <f>IF($B13="","",IF($E$4="半日",VLOOKUP($B13,料金表[#All],3,FALSE),""))</f>
        <v/>
      </c>
      <c r="E13" s="64">
        <v>1</v>
      </c>
      <c r="F13" s="59">
        <f>IF($E13="","",VLOOKUP($B13,料金表[#All],4,FALSE)*$E13)</f>
        <v>3800</v>
      </c>
      <c r="G13" s="55"/>
    </row>
    <row r="14" spans="1:11" ht="27" customHeight="1" x14ac:dyDescent="0.15">
      <c r="A14" s="54">
        <v>8</v>
      </c>
      <c r="B14" s="71" t="s">
        <v>75</v>
      </c>
      <c r="C14" s="59">
        <f>IF($B14="","",IF($E$4="一日",VLOOKUP($B14,料金表[#All],2,FALSE),""))</f>
        <v>42800</v>
      </c>
      <c r="D14" s="59" t="str">
        <f>IF($B14="","",IF($E$4="半日",VLOOKUP($B14,料金表[#All],3,FALSE),""))</f>
        <v/>
      </c>
      <c r="E14" s="64">
        <v>1</v>
      </c>
      <c r="F14" s="59">
        <f>IF($E14="","",VLOOKUP($B14,料金表[#All],4,FALSE)*$E14)</f>
        <v>7900</v>
      </c>
      <c r="G14" s="55"/>
    </row>
    <row r="15" spans="1:11" ht="27" customHeight="1" x14ac:dyDescent="0.15">
      <c r="A15" s="54">
        <v>9</v>
      </c>
      <c r="B15" s="71" t="s">
        <v>76</v>
      </c>
      <c r="C15" s="59">
        <f>IF($B15="","",IF($E$4="一日",VLOOKUP($B15,料金表[#All],2,FALSE),""))</f>
        <v>18200</v>
      </c>
      <c r="D15" s="59" t="str">
        <f>IF($B15="","",IF($E$4="半日",VLOOKUP($B15,料金表[#All],3,FALSE),""))</f>
        <v/>
      </c>
      <c r="E15" s="64">
        <v>1</v>
      </c>
      <c r="F15" s="59">
        <f>IF($E15="","",VLOOKUP($B15,料金表[#All],4,FALSE)*$E15)</f>
        <v>3300</v>
      </c>
      <c r="G15" s="55"/>
    </row>
    <row r="16" spans="1:11" ht="27" customHeight="1" x14ac:dyDescent="0.15">
      <c r="A16" s="54">
        <v>10</v>
      </c>
      <c r="B16" s="71" t="s">
        <v>77</v>
      </c>
      <c r="C16" s="59">
        <f>IF($B16="","",IF($E$4="一日",VLOOKUP($B16,料金表[#All],2,FALSE),""))</f>
        <v>28200</v>
      </c>
      <c r="D16" s="59" t="str">
        <f>IF($B16="","",IF($E$4="半日",VLOOKUP($B16,料金表[#All],3,FALSE),""))</f>
        <v/>
      </c>
      <c r="E16" s="64">
        <v>1</v>
      </c>
      <c r="F16" s="59">
        <f>IF($E16="","",VLOOKUP($B16,料金表[#All],4,FALSE)*$E16)</f>
        <v>5200</v>
      </c>
      <c r="G16" s="55"/>
    </row>
    <row r="17" spans="1:7" ht="27" customHeight="1" x14ac:dyDescent="0.15">
      <c r="A17" s="54">
        <v>11</v>
      </c>
      <c r="B17" s="71" t="s">
        <v>78</v>
      </c>
      <c r="C17" s="59">
        <f>IF($B17="","",IF($E$4="一日",VLOOKUP($B17,料金表[#All],2,FALSE),""))</f>
        <v>11000</v>
      </c>
      <c r="D17" s="59" t="str">
        <f>IF($B17="","",IF($E$4="半日",VLOOKUP($B17,料金表[#All],3,FALSE),""))</f>
        <v/>
      </c>
      <c r="E17" s="64">
        <v>1</v>
      </c>
      <c r="F17" s="59">
        <f>IF($E17="","",VLOOKUP($B17,料金表[#All],4,FALSE)*$E17)</f>
        <v>2100</v>
      </c>
      <c r="G17" s="55"/>
    </row>
    <row r="18" spans="1:7" ht="27" customHeight="1" x14ac:dyDescent="0.15">
      <c r="A18" s="54">
        <v>12</v>
      </c>
      <c r="B18" s="71" t="s">
        <v>79</v>
      </c>
      <c r="C18" s="59">
        <f>IF($B18="","",IF($E$4="一日",VLOOKUP($B18,料金表[#All],2,FALSE),""))</f>
        <v>13400</v>
      </c>
      <c r="D18" s="59" t="str">
        <f>IF($B18="","",IF($E$4="半日",VLOOKUP($B18,料金表[#All],3,FALSE),""))</f>
        <v/>
      </c>
      <c r="E18" s="64">
        <v>1</v>
      </c>
      <c r="F18" s="59">
        <f>IF($E18="","",VLOOKUP($B18,料金表[#All],4,FALSE)*$E18)</f>
        <v>2500</v>
      </c>
      <c r="G18" s="55"/>
    </row>
    <row r="19" spans="1:7" ht="27" customHeight="1" x14ac:dyDescent="0.15">
      <c r="A19" s="54">
        <v>13</v>
      </c>
      <c r="B19" s="71" t="s">
        <v>80</v>
      </c>
      <c r="C19" s="59">
        <f>IF($B19="","",IF($E$4="一日",VLOOKUP($B19,料金表[#All],2,FALSE),""))</f>
        <v>19000</v>
      </c>
      <c r="D19" s="59" t="str">
        <f>IF($B19="","",IF($E$4="半日",VLOOKUP($B19,料金表[#All],3,FALSE),""))</f>
        <v/>
      </c>
      <c r="E19" s="64">
        <v>1</v>
      </c>
      <c r="F19" s="59">
        <f>IF($E19="","",VLOOKUP($B19,料金表[#All],4,FALSE)*$E19)</f>
        <v>3500</v>
      </c>
      <c r="G19" s="55"/>
    </row>
    <row r="20" spans="1:7" ht="27" customHeight="1" x14ac:dyDescent="0.15">
      <c r="A20" s="54">
        <v>14</v>
      </c>
      <c r="B20" s="71" t="s">
        <v>81</v>
      </c>
      <c r="C20" s="59">
        <f>IF($B20="","",IF($E$4="一日",VLOOKUP($B20,料金表[#All],2,FALSE),""))</f>
        <v>24800</v>
      </c>
      <c r="D20" s="59" t="str">
        <f>IF($B20="","",IF($E$4="半日",VLOOKUP($B20,料金表[#All],3,FALSE),""))</f>
        <v/>
      </c>
      <c r="E20" s="64">
        <v>1</v>
      </c>
      <c r="F20" s="59">
        <f>IF($E20="","",VLOOKUP($B20,料金表[#All],4,FALSE)*$E20)</f>
        <v>4600</v>
      </c>
      <c r="G20" s="55"/>
    </row>
    <row r="21" spans="1:7" ht="27" customHeight="1" x14ac:dyDescent="0.15">
      <c r="A21" s="54">
        <v>15</v>
      </c>
      <c r="B21" s="71" t="s">
        <v>82</v>
      </c>
      <c r="C21" s="59">
        <f>IF($B21="","",IF($E$4="一日",VLOOKUP($B21,料金表[#All],2,FALSE),""))</f>
        <v>11600</v>
      </c>
      <c r="D21" s="59" t="str">
        <f>IF($B21="","",IF($E$4="半日",VLOOKUP($B21,料金表[#All],3,FALSE),""))</f>
        <v/>
      </c>
      <c r="E21" s="64">
        <v>1</v>
      </c>
      <c r="F21" s="59">
        <f>IF($E21="","",VLOOKUP($B21,料金表[#All],4,FALSE)*$E21)</f>
        <v>2200</v>
      </c>
      <c r="G21" s="55"/>
    </row>
    <row r="22" spans="1:7" ht="27" customHeight="1" x14ac:dyDescent="0.15">
      <c r="A22" s="54">
        <v>16</v>
      </c>
      <c r="B22" s="71" t="s">
        <v>64</v>
      </c>
      <c r="C22" s="59">
        <f>IF($B22="","",IF($E$4="一日",VLOOKUP($B22,料金表[#All],2,FALSE),""))</f>
        <v>5600</v>
      </c>
      <c r="D22" s="59" t="str">
        <f>IF($B22="","",IF($E$4="半日",VLOOKUP($B22,料金表[#All],3,FALSE),""))</f>
        <v/>
      </c>
      <c r="E22" s="64">
        <v>1</v>
      </c>
      <c r="F22" s="59">
        <f>IF($E22="","",VLOOKUP($B22,料金表[#All],4,FALSE)*$E22)</f>
        <v>900</v>
      </c>
      <c r="G22" s="55"/>
    </row>
    <row r="23" spans="1:7" ht="27" customHeight="1" x14ac:dyDescent="0.15">
      <c r="A23" s="54">
        <v>17</v>
      </c>
      <c r="B23" s="71" t="s">
        <v>65</v>
      </c>
      <c r="C23" s="59">
        <f>IF($B23="","",IF($E$4="一日",VLOOKUP($B23,料金表[#All],2,FALSE),""))</f>
        <v>5600</v>
      </c>
      <c r="D23" s="59" t="str">
        <f>IF($B23="","",IF($E$4="半日",VLOOKUP($B23,料金表[#All],3,FALSE),""))</f>
        <v/>
      </c>
      <c r="E23" s="64">
        <v>1</v>
      </c>
      <c r="F23" s="59">
        <f>IF($E23="","",VLOOKUP($B23,料金表[#All],4,FALSE)*$E23)</f>
        <v>900</v>
      </c>
      <c r="G23" s="55"/>
    </row>
    <row r="24" spans="1:7" ht="27" customHeight="1" x14ac:dyDescent="0.15">
      <c r="A24" s="54">
        <v>18</v>
      </c>
      <c r="B24" s="71" t="s">
        <v>58</v>
      </c>
      <c r="C24" s="59">
        <f>IF($B24="","",IF($E$4="一日",VLOOKUP($B24,料金表[#All],2,FALSE),""))</f>
        <v>3800</v>
      </c>
      <c r="D24" s="59" t="str">
        <f>IF($B24="","",IF($E$4="半日",VLOOKUP($B24,料金表[#All],3,FALSE),""))</f>
        <v/>
      </c>
      <c r="E24" s="64">
        <v>1</v>
      </c>
      <c r="F24" s="59">
        <f>IF($E24="","",VLOOKUP($B24,料金表[#All],4,FALSE)*$E24)</f>
        <v>600</v>
      </c>
      <c r="G24" s="55"/>
    </row>
    <row r="25" spans="1:7" ht="27" customHeight="1" x14ac:dyDescent="0.15">
      <c r="A25" s="54">
        <v>19</v>
      </c>
      <c r="B25" s="71" t="s">
        <v>59</v>
      </c>
      <c r="C25" s="59">
        <f>IF($B25="","",IF($E$4="一日",VLOOKUP($B25,料金表[#All],2,FALSE),""))</f>
        <v>3800</v>
      </c>
      <c r="D25" s="59" t="str">
        <f>IF($B25="","",IF($E$4="半日",VLOOKUP($B25,料金表[#All],3,FALSE),""))</f>
        <v/>
      </c>
      <c r="E25" s="64">
        <v>1</v>
      </c>
      <c r="F25" s="59">
        <f>IF($E25="","",VLOOKUP($B25,料金表[#All],4,FALSE)*$E25)</f>
        <v>600</v>
      </c>
      <c r="G25" s="55"/>
    </row>
    <row r="26" spans="1:7" ht="27" customHeight="1" x14ac:dyDescent="0.15">
      <c r="A26" s="54">
        <v>20</v>
      </c>
      <c r="B26" s="71" t="s">
        <v>60</v>
      </c>
      <c r="C26" s="59">
        <f>IF($B26="","",IF($E$4="一日",VLOOKUP($B26,料金表[#All],2,FALSE),""))</f>
        <v>3800</v>
      </c>
      <c r="D26" s="59" t="str">
        <f>IF($B26="","",IF($E$4="半日",VLOOKUP($B26,料金表[#All],3,FALSE),""))</f>
        <v/>
      </c>
      <c r="E26" s="64">
        <v>1</v>
      </c>
      <c r="F26" s="59">
        <f>IF($E26="","",VLOOKUP($B26,料金表[#All],4,FALSE)*$E26)</f>
        <v>600</v>
      </c>
      <c r="G26" s="55"/>
    </row>
    <row r="27" spans="1:7" ht="27" customHeight="1" x14ac:dyDescent="0.15">
      <c r="A27" s="54">
        <v>21</v>
      </c>
      <c r="B27" s="71" t="s">
        <v>66</v>
      </c>
      <c r="C27" s="59">
        <f>IF($B27="","",IF($E$4="一日",VLOOKUP($B27,料金表[#All],2,FALSE),""))</f>
        <v>5600</v>
      </c>
      <c r="D27" s="59" t="str">
        <f>IF($B27="","",IF($E$4="半日",VLOOKUP($B27,料金表[#All],3,FALSE),""))</f>
        <v/>
      </c>
      <c r="E27" s="64">
        <v>1</v>
      </c>
      <c r="F27" s="59">
        <f>IF($E27="","",VLOOKUP($B27,料金表[#All],4,FALSE)*$E27)</f>
        <v>900</v>
      </c>
      <c r="G27" s="55"/>
    </row>
    <row r="28" spans="1:7" ht="27" customHeight="1" x14ac:dyDescent="0.15">
      <c r="A28" s="54">
        <v>22</v>
      </c>
      <c r="B28" s="71" t="s">
        <v>67</v>
      </c>
      <c r="C28" s="59">
        <f>IF($B28="","",IF($E$4="一日",VLOOKUP($B28,料金表[#All],2,FALSE),""))</f>
        <v>5600</v>
      </c>
      <c r="D28" s="59" t="str">
        <f>IF($B28="","",IF($E$4="半日",VLOOKUP($B28,料金表[#All],3,FALSE),""))</f>
        <v/>
      </c>
      <c r="E28" s="64">
        <v>1</v>
      </c>
      <c r="F28" s="59">
        <f>IF($E28="","",VLOOKUP($B28,料金表[#All],4,FALSE)*$E28)</f>
        <v>900</v>
      </c>
      <c r="G28" s="55"/>
    </row>
    <row r="29" spans="1:7" ht="27" customHeight="1" x14ac:dyDescent="0.15">
      <c r="A29" s="54">
        <v>23</v>
      </c>
      <c r="B29" s="71" t="s">
        <v>61</v>
      </c>
      <c r="C29" s="59">
        <f>IF($B29="","",IF($E$4="一日",VLOOKUP($B29,料金表[#All],2,FALSE),""))</f>
        <v>3800</v>
      </c>
      <c r="D29" s="59" t="str">
        <f>IF($B29="","",IF($E$4="半日",VLOOKUP($B29,料金表[#All],3,FALSE),""))</f>
        <v/>
      </c>
      <c r="E29" s="64">
        <v>1</v>
      </c>
      <c r="F29" s="59">
        <f>IF($E29="","",VLOOKUP($B29,料金表[#All],4,FALSE)*$E29)</f>
        <v>600</v>
      </c>
      <c r="G29" s="55"/>
    </row>
    <row r="30" spans="1:7" ht="27" customHeight="1" x14ac:dyDescent="0.15">
      <c r="A30" s="54">
        <v>24</v>
      </c>
      <c r="B30" s="71" t="s">
        <v>62</v>
      </c>
      <c r="C30" s="59">
        <f>IF($B30="","",IF($E$4="一日",VLOOKUP($B30,料金表[#All],2,FALSE),""))</f>
        <v>3800</v>
      </c>
      <c r="D30" s="59" t="str">
        <f>IF($B30="","",IF($E$4="半日",VLOOKUP($B30,料金表[#All],3,FALSE),""))</f>
        <v/>
      </c>
      <c r="E30" s="64">
        <v>1</v>
      </c>
      <c r="F30" s="59">
        <f>IF($E30="","",VLOOKUP($B30,料金表[#All],4,FALSE)*$E30)</f>
        <v>600</v>
      </c>
      <c r="G30" s="55"/>
    </row>
    <row r="31" spans="1:7" ht="27" customHeight="1" x14ac:dyDescent="0.15">
      <c r="A31" s="54">
        <v>25</v>
      </c>
      <c r="B31" s="71" t="s">
        <v>63</v>
      </c>
      <c r="C31" s="59">
        <f>IF($B31="","",IF($E$4="一日",VLOOKUP($B31,料金表[#All],2,FALSE),""))</f>
        <v>3800</v>
      </c>
      <c r="D31" s="59" t="str">
        <f>IF($B31="","",IF($E$4="半日",VLOOKUP($B31,料金表[#All],3,FALSE),""))</f>
        <v/>
      </c>
      <c r="E31" s="64">
        <v>1</v>
      </c>
      <c r="F31" s="59">
        <f>IF($E31="","",VLOOKUP($B31,料金表[#All],4,FALSE)*$E31)</f>
        <v>600</v>
      </c>
      <c r="G31" s="55"/>
    </row>
    <row r="32" spans="1:7" ht="27" customHeight="1" x14ac:dyDescent="0.15">
      <c r="A32" s="54">
        <v>26</v>
      </c>
      <c r="B32" s="71"/>
      <c r="C32" s="59" t="str">
        <f>IF($B32="","",IF($E$4="一日",VLOOKUP($B32,料金表[#All],2,FALSE),""))</f>
        <v/>
      </c>
      <c r="D32" s="59" t="str">
        <f>IF($B32="","",IF($E$4="半日",VLOOKUP($B32,料金表[#All],3,FALSE),""))</f>
        <v/>
      </c>
      <c r="E32" s="64"/>
      <c r="F32" s="59" t="str">
        <f>IF($E32="","",VLOOKUP($B32,料金表[#All],4,FALSE)*$E32)</f>
        <v/>
      </c>
      <c r="G32" s="55"/>
    </row>
    <row r="33" spans="1:7" ht="27" customHeight="1" x14ac:dyDescent="0.15">
      <c r="A33" s="54">
        <v>27</v>
      </c>
      <c r="B33" s="71"/>
      <c r="C33" s="59" t="str">
        <f>IF($B33="","",IF($E$4="一日",VLOOKUP($B33,料金表[#All],2,FALSE),""))</f>
        <v/>
      </c>
      <c r="D33" s="59" t="str">
        <f>IF($B33="","",IF($E$4="半日",VLOOKUP($B33,料金表[#All],3,FALSE),""))</f>
        <v/>
      </c>
      <c r="E33" s="64"/>
      <c r="F33" s="59" t="str">
        <f>IF($E33="","",VLOOKUP($B33,料金表[#All],4,FALSE)*$E33)</f>
        <v/>
      </c>
      <c r="G33" s="55"/>
    </row>
    <row r="34" spans="1:7" ht="27" customHeight="1" x14ac:dyDescent="0.15">
      <c r="A34" s="54">
        <v>28</v>
      </c>
      <c r="B34" s="71"/>
      <c r="C34" s="59" t="str">
        <f>IF($B34="","",IF($E$4="一日",VLOOKUP($B34,料金表[#All],2,FALSE),""))</f>
        <v/>
      </c>
      <c r="D34" s="59" t="str">
        <f>IF($B34="","",IF($E$4="半日",VLOOKUP($B34,料金表[#All],3,FALSE),""))</f>
        <v/>
      </c>
      <c r="E34" s="64"/>
      <c r="F34" s="59" t="str">
        <f>IF($E34="","",VLOOKUP($B34,料金表[#All],4,FALSE)*$E34)</f>
        <v/>
      </c>
      <c r="G34" s="55"/>
    </row>
    <row r="35" spans="1:7" ht="27" customHeight="1" x14ac:dyDescent="0.15">
      <c r="A35" s="54">
        <v>29</v>
      </c>
      <c r="B35" s="71"/>
      <c r="C35" s="59" t="str">
        <f>IF($B35="","",IF($E$4="一日",VLOOKUP($B35,料金表[#All],2,FALSE),""))</f>
        <v/>
      </c>
      <c r="D35" s="59" t="str">
        <f>IF($B35="","",IF($E$4="半日",VLOOKUP($B35,料金表[#All],3,FALSE),""))</f>
        <v/>
      </c>
      <c r="E35" s="64"/>
      <c r="F35" s="59" t="str">
        <f>IF($E35="","",VLOOKUP($B35,料金表[#All],4,FALSE)*$E35)</f>
        <v/>
      </c>
      <c r="G35" s="55"/>
    </row>
    <row r="36" spans="1:7" ht="27" customHeight="1" x14ac:dyDescent="0.15">
      <c r="A36" s="54">
        <v>30</v>
      </c>
      <c r="B36" s="71"/>
      <c r="C36" s="59" t="str">
        <f>IF($B36="","",IF($E$4="一日",VLOOKUP($B36,料金表[#All],2,FALSE),""))</f>
        <v/>
      </c>
      <c r="D36" s="59" t="str">
        <f>IF($B36="","",IF($E$4="半日",VLOOKUP($B36,料金表[#All],3,FALSE),""))</f>
        <v/>
      </c>
      <c r="E36" s="64"/>
      <c r="F36" s="59" t="str">
        <f>IF($E36="","",VLOOKUP($B36,料金表[#All],4,FALSE)*$E36)</f>
        <v/>
      </c>
      <c r="G36" s="55"/>
    </row>
    <row r="37" spans="1:7" ht="27" customHeight="1" x14ac:dyDescent="0.15">
      <c r="A37" s="54">
        <v>31</v>
      </c>
      <c r="B37" s="71"/>
      <c r="C37" s="59" t="str">
        <f>IF($B37="","",IF($E$4="一日",VLOOKUP($B37,料金表[#All],2,FALSE),""))</f>
        <v/>
      </c>
      <c r="D37" s="59" t="str">
        <f>IF($B37="","",IF($E$4="半日",VLOOKUP($B37,料金表[#All],3,FALSE),""))</f>
        <v/>
      </c>
      <c r="E37" s="64"/>
      <c r="F37" s="59" t="str">
        <f>IF($E37="","",VLOOKUP($B37,料金表[#All],4,FALSE)*$E37)</f>
        <v/>
      </c>
      <c r="G37" s="55"/>
    </row>
    <row r="38" spans="1:7" ht="27" customHeight="1" x14ac:dyDescent="0.15">
      <c r="A38" s="54">
        <v>32</v>
      </c>
      <c r="B38" s="71"/>
      <c r="C38" s="59" t="str">
        <f>IF($B38="","",IF($E$4="一日",VLOOKUP($B38,料金表[#All],2,FALSE),""))</f>
        <v/>
      </c>
      <c r="D38" s="59" t="str">
        <f>IF($B38="","",IF($E$4="半日",VLOOKUP($B38,料金表[#All],3,FALSE),""))</f>
        <v/>
      </c>
      <c r="E38" s="64"/>
      <c r="F38" s="59" t="str">
        <f>IF($E38="","",VLOOKUP($B38,料金表[#All],4,FALSE)*$E38)</f>
        <v/>
      </c>
      <c r="G38" s="55"/>
    </row>
    <row r="39" spans="1:7" ht="27" customHeight="1" x14ac:dyDescent="0.15">
      <c r="A39" s="54">
        <v>33</v>
      </c>
      <c r="B39" s="71"/>
      <c r="C39" s="59" t="str">
        <f>IF($B39="","",IF($E$4="一日",VLOOKUP($B39,料金表[#All],2,FALSE),""))</f>
        <v/>
      </c>
      <c r="D39" s="59" t="str">
        <f>IF($B39="","",IF($E$4="半日",VLOOKUP($B39,料金表[#All],3,FALSE),""))</f>
        <v/>
      </c>
      <c r="E39" s="64"/>
      <c r="F39" s="59" t="str">
        <f>IF($E39="","",VLOOKUP($B39,料金表[#All],4,FALSE)*$E39)</f>
        <v/>
      </c>
      <c r="G39" s="55"/>
    </row>
    <row r="40" spans="1:7" ht="27" customHeight="1" x14ac:dyDescent="0.15">
      <c r="A40" s="54">
        <v>34</v>
      </c>
      <c r="B40" s="71"/>
      <c r="C40" s="59" t="str">
        <f>IF($B40="","",IF($E$4="一日",VLOOKUP($B40,料金表[#All],2,FALSE),""))</f>
        <v/>
      </c>
      <c r="D40" s="59" t="str">
        <f>IF($B40="","",IF($E$4="半日",VLOOKUP($B40,料金表[#All],3,FALSE),""))</f>
        <v/>
      </c>
      <c r="E40" s="64"/>
      <c r="F40" s="59" t="str">
        <f>IF($E40="","",VLOOKUP($B40,料金表[#All],4,FALSE)*$E40)</f>
        <v/>
      </c>
      <c r="G40" s="55"/>
    </row>
    <row r="41" spans="1:7" ht="27" customHeight="1" x14ac:dyDescent="0.15">
      <c r="A41" s="54">
        <v>35</v>
      </c>
      <c r="B41" s="71"/>
      <c r="C41" s="59" t="str">
        <f>IF($B41="","",IF($E$4="一日",VLOOKUP($B41,料金表[#All],2,FALSE),""))</f>
        <v/>
      </c>
      <c r="D41" s="59" t="str">
        <f>IF($B41="","",IF($E$4="半日",VLOOKUP($B41,料金表[#All],3,FALSE),""))</f>
        <v/>
      </c>
      <c r="E41" s="64"/>
      <c r="F41" s="59" t="str">
        <f>IF($E41="","",VLOOKUP($B41,料金表[#All],4,FALSE)*$E41)</f>
        <v/>
      </c>
      <c r="G41" s="55"/>
    </row>
    <row r="42" spans="1:7" ht="27" hidden="1" customHeight="1" x14ac:dyDescent="0.15">
      <c r="A42" s="54">
        <v>36</v>
      </c>
      <c r="B42" s="71"/>
      <c r="C42" s="59" t="str">
        <f>IF($B42="","",IF($E$4="一日",VLOOKUP($B42,料金表[#All],2,FALSE),""))</f>
        <v/>
      </c>
      <c r="D42" s="59" t="str">
        <f>IF($B42="","",IF($E$4="半日",VLOOKUP($B42,料金表[#All],3,FALSE),""))</f>
        <v/>
      </c>
      <c r="E42" s="64"/>
      <c r="F42" s="59" t="str">
        <f>IF($E42="","",VLOOKUP($B42,料金表[#All],4,FALSE)*$E42)</f>
        <v/>
      </c>
      <c r="G42" s="55"/>
    </row>
    <row r="43" spans="1:7" ht="27" hidden="1" customHeight="1" x14ac:dyDescent="0.15">
      <c r="A43" s="54">
        <v>37</v>
      </c>
      <c r="B43" s="71"/>
      <c r="C43" s="59" t="str">
        <f>IF($B43="","",IF($E$4="一日",VLOOKUP($B43,料金表[#All],2,FALSE),""))</f>
        <v/>
      </c>
      <c r="D43" s="59" t="str">
        <f>IF($B43="","",IF($E$4="半日",VLOOKUP($B43,料金表[#All],3,FALSE),""))</f>
        <v/>
      </c>
      <c r="E43" s="64"/>
      <c r="F43" s="59" t="str">
        <f>IF($E43="","",VLOOKUP($B43,料金表[#All],4,FALSE)*$E43)</f>
        <v/>
      </c>
      <c r="G43" s="55"/>
    </row>
    <row r="44" spans="1:7" ht="27" hidden="1" customHeight="1" x14ac:dyDescent="0.15">
      <c r="A44" s="54">
        <v>38</v>
      </c>
      <c r="B44" s="71"/>
      <c r="C44" s="59" t="str">
        <f>IF($B44="","",IF($E$4="一日",VLOOKUP($B44,料金表[#All],2,FALSE),""))</f>
        <v/>
      </c>
      <c r="D44" s="59" t="str">
        <f>IF($B44="","",IF($E$4="半日",VLOOKUP($B44,料金表[#All],3,FALSE),""))</f>
        <v/>
      </c>
      <c r="E44" s="64"/>
      <c r="F44" s="59" t="str">
        <f>IF($E44="","",VLOOKUP($B44,料金表[#All],4,FALSE)*$E44)</f>
        <v/>
      </c>
      <c r="G44" s="55"/>
    </row>
    <row r="45" spans="1:7" ht="27" hidden="1" customHeight="1" x14ac:dyDescent="0.15">
      <c r="A45" s="54">
        <v>39</v>
      </c>
      <c r="B45" s="71"/>
      <c r="C45" s="59" t="str">
        <f>IF($B45="","",IF($E$4="一日",VLOOKUP($B45,料金表[#All],2,FALSE),""))</f>
        <v/>
      </c>
      <c r="D45" s="59" t="str">
        <f>IF($B45="","",IF($E$4="半日",VLOOKUP($B45,料金表[#All],3,FALSE),""))</f>
        <v/>
      </c>
      <c r="E45" s="64"/>
      <c r="F45" s="59" t="str">
        <f>IF($E45="","",VLOOKUP($B45,料金表[#All],4,FALSE)*$E45)</f>
        <v/>
      </c>
      <c r="G45" s="55"/>
    </row>
    <row r="46" spans="1:7" ht="27" hidden="1" customHeight="1" x14ac:dyDescent="0.15">
      <c r="A46" s="54">
        <v>40</v>
      </c>
      <c r="B46" s="71"/>
      <c r="C46" s="59" t="str">
        <f>IF($B46="","",IF($E$4="一日",VLOOKUP($B46,料金表[#All],2,FALSE),""))</f>
        <v/>
      </c>
      <c r="D46" s="59" t="str">
        <f>IF($B46="","",IF($E$4="半日",VLOOKUP($B46,料金表[#All],3,FALSE),""))</f>
        <v/>
      </c>
      <c r="E46" s="64"/>
      <c r="F46" s="59" t="str">
        <f>IF($E46="","",VLOOKUP($B46,料金表[#All],4,FALSE)*$E46)</f>
        <v/>
      </c>
      <c r="G46" s="55"/>
    </row>
    <row r="47" spans="1:7" ht="27" hidden="1" customHeight="1" x14ac:dyDescent="0.15">
      <c r="A47" s="54">
        <v>41</v>
      </c>
      <c r="B47" s="71"/>
      <c r="C47" s="59" t="str">
        <f>IF($B47="","",IF($E$4="一日",VLOOKUP($B47,料金表[#All],2,FALSE),""))</f>
        <v/>
      </c>
      <c r="D47" s="59" t="str">
        <f>IF($B47="","",IF($E$4="半日",VLOOKUP($B47,料金表[#All],3,FALSE),""))</f>
        <v/>
      </c>
      <c r="E47" s="64"/>
      <c r="F47" s="59" t="str">
        <f>IF($E47="","",VLOOKUP($B47,料金表[#All],4,FALSE)*$E47)</f>
        <v/>
      </c>
      <c r="G47" s="55"/>
    </row>
    <row r="48" spans="1:7" ht="27" hidden="1" customHeight="1" x14ac:dyDescent="0.15">
      <c r="A48" s="54">
        <v>42</v>
      </c>
      <c r="B48" s="71"/>
      <c r="C48" s="59" t="str">
        <f>IF($B48="","",IF($E$4="一日",VLOOKUP($B48,料金表[#All],2,FALSE),""))</f>
        <v/>
      </c>
      <c r="D48" s="59" t="str">
        <f>IF($B48="","",IF($E$4="半日",VLOOKUP($B48,料金表[#All],3,FALSE),""))</f>
        <v/>
      </c>
      <c r="E48" s="64"/>
      <c r="F48" s="59" t="str">
        <f>IF($E48="","",VLOOKUP($B48,料金表[#All],4,FALSE)*$E48)</f>
        <v/>
      </c>
      <c r="G48" s="55"/>
    </row>
    <row r="49" spans="1:7" ht="27" hidden="1" customHeight="1" x14ac:dyDescent="0.15">
      <c r="A49" s="54">
        <v>43</v>
      </c>
      <c r="B49" s="71"/>
      <c r="C49" s="59" t="str">
        <f>IF($B49="","",IF($E$4="一日",VLOOKUP($B49,料金表[#All],2,FALSE),""))</f>
        <v/>
      </c>
      <c r="D49" s="59" t="str">
        <f>IF($B49="","",IF($E$4="半日",VLOOKUP($B49,料金表[#All],3,FALSE),""))</f>
        <v/>
      </c>
      <c r="E49" s="64"/>
      <c r="F49" s="59" t="str">
        <f>IF($E49="","",VLOOKUP($B49,料金表[#All],4,FALSE)*$E49)</f>
        <v/>
      </c>
      <c r="G49" s="55"/>
    </row>
    <row r="50" spans="1:7" ht="27" hidden="1" customHeight="1" x14ac:dyDescent="0.15">
      <c r="A50" s="54">
        <v>44</v>
      </c>
      <c r="B50" s="71"/>
      <c r="C50" s="59" t="str">
        <f>IF($B50="","",IF($E$4="一日",VLOOKUP($B50,料金表[#All],2,FALSE),""))</f>
        <v/>
      </c>
      <c r="D50" s="59" t="str">
        <f>IF($B50="","",IF($E$4="半日",VLOOKUP($B50,料金表[#All],3,FALSE),""))</f>
        <v/>
      </c>
      <c r="E50" s="64"/>
      <c r="F50" s="59" t="str">
        <f>IF($E50="","",VLOOKUP($B50,料金表[#All],4,FALSE)*$E50)</f>
        <v/>
      </c>
      <c r="G50" s="55"/>
    </row>
    <row r="51" spans="1:7" ht="27" hidden="1" customHeight="1" x14ac:dyDescent="0.15">
      <c r="A51" s="54">
        <v>45</v>
      </c>
      <c r="B51" s="71"/>
      <c r="C51" s="59" t="str">
        <f>IF($B51="","",IF($E$4="一日",VLOOKUP($B51,料金表[#All],2,FALSE),""))</f>
        <v/>
      </c>
      <c r="D51" s="59" t="str">
        <f>IF($B51="","",IF($E$4="半日",VLOOKUP($B51,料金表[#All],3,FALSE),""))</f>
        <v/>
      </c>
      <c r="E51" s="64"/>
      <c r="F51" s="59" t="str">
        <f>IF($E51="","",VLOOKUP($B51,料金表[#All],4,FALSE)*$E51)</f>
        <v/>
      </c>
      <c r="G51" s="55"/>
    </row>
    <row r="52" spans="1:7" ht="27" hidden="1" customHeight="1" x14ac:dyDescent="0.15">
      <c r="A52" s="54">
        <v>46</v>
      </c>
      <c r="B52" s="71"/>
      <c r="C52" s="59" t="str">
        <f>IF($B52="","",IF($E$4="一日",VLOOKUP($B52,料金表[#All],2,FALSE),""))</f>
        <v/>
      </c>
      <c r="D52" s="59" t="str">
        <f>IF($B52="","",IF($E$4="半日",VLOOKUP($B52,料金表[#All],3,FALSE),""))</f>
        <v/>
      </c>
      <c r="E52" s="64"/>
      <c r="F52" s="59" t="str">
        <f>IF($E52="","",VLOOKUP($B52,料金表[#All],4,FALSE)*$E52)</f>
        <v/>
      </c>
      <c r="G52" s="55"/>
    </row>
    <row r="53" spans="1:7" ht="27" hidden="1" customHeight="1" x14ac:dyDescent="0.15">
      <c r="A53" s="54">
        <v>47</v>
      </c>
      <c r="B53" s="71"/>
      <c r="C53" s="59" t="str">
        <f>IF($B53="","",IF($E$4="一日",VLOOKUP($B53,料金表[#All],2,FALSE),""))</f>
        <v/>
      </c>
      <c r="D53" s="59" t="str">
        <f>IF($B53="","",IF($E$4="半日",VLOOKUP($B53,料金表[#All],3,FALSE),""))</f>
        <v/>
      </c>
      <c r="E53" s="64"/>
      <c r="F53" s="59" t="str">
        <f>IF($E53="","",VLOOKUP($B53,料金表[#All],4,FALSE)*$E53)</f>
        <v/>
      </c>
      <c r="G53" s="55"/>
    </row>
    <row r="54" spans="1:7" ht="27" hidden="1" customHeight="1" x14ac:dyDescent="0.15">
      <c r="A54" s="54">
        <v>48</v>
      </c>
      <c r="B54" s="71"/>
      <c r="C54" s="59" t="str">
        <f>IF($B54="","",IF($E$4="一日",VLOOKUP($B54,料金表[#All],2,FALSE),""))</f>
        <v/>
      </c>
      <c r="D54" s="59" t="str">
        <f>IF($B54="","",IF($E$4="半日",VLOOKUP($B54,料金表[#All],3,FALSE),""))</f>
        <v/>
      </c>
      <c r="E54" s="64"/>
      <c r="F54" s="59" t="str">
        <f>IF($E54="","",VLOOKUP($B54,料金表[#All],4,FALSE)*$E54)</f>
        <v/>
      </c>
      <c r="G54" s="55"/>
    </row>
    <row r="55" spans="1:7" ht="27" hidden="1" customHeight="1" x14ac:dyDescent="0.15">
      <c r="A55" s="54">
        <v>49</v>
      </c>
      <c r="B55" s="71"/>
      <c r="C55" s="59" t="str">
        <f>IF($B55="","",IF($E$4="一日",VLOOKUP($B55,料金表[#All],2,FALSE),""))</f>
        <v/>
      </c>
      <c r="D55" s="59" t="str">
        <f>IF($B55="","",IF($E$4="半日",VLOOKUP($B55,料金表[#All],3,FALSE),""))</f>
        <v/>
      </c>
      <c r="E55" s="64"/>
      <c r="F55" s="59" t="str">
        <f>IF($E55="","",VLOOKUP($B55,料金表[#All],4,FALSE)*$E55)</f>
        <v/>
      </c>
      <c r="G55" s="55"/>
    </row>
    <row r="56" spans="1:7" ht="27" hidden="1" customHeight="1" x14ac:dyDescent="0.15">
      <c r="A56" s="54">
        <v>50</v>
      </c>
      <c r="B56" s="71"/>
      <c r="C56" s="59" t="str">
        <f>IF($B56="","",IF($E$4="一日",VLOOKUP($B56,料金表[#All],2,FALSE),""))</f>
        <v/>
      </c>
      <c r="D56" s="59" t="str">
        <f>IF($B56="","",IF($E$4="半日",VLOOKUP($B56,料金表[#All],3,FALSE),""))</f>
        <v/>
      </c>
      <c r="E56" s="64"/>
      <c r="F56" s="59" t="str">
        <f>IF($E56="","",VLOOKUP($B56,料金表[#All],4,FALSE)*$E56)</f>
        <v/>
      </c>
      <c r="G56" s="55"/>
    </row>
    <row r="57" spans="1:7" ht="27" hidden="1" customHeight="1" x14ac:dyDescent="0.15">
      <c r="A57" s="54">
        <v>51</v>
      </c>
      <c r="B57" s="71"/>
      <c r="C57" s="59" t="str">
        <f>IF($B57="","",IF($E$4="一日",VLOOKUP($B57,料金表[#All],2,FALSE),""))</f>
        <v/>
      </c>
      <c r="D57" s="59" t="str">
        <f>IF($B57="","",IF($E$4="半日",VLOOKUP($B57,料金表[#All],3,FALSE),""))</f>
        <v/>
      </c>
      <c r="E57" s="64"/>
      <c r="F57" s="59" t="str">
        <f>IF($E57="","",VLOOKUP($B57,料金表[#All],4,FALSE)*$E57)</f>
        <v/>
      </c>
      <c r="G57" s="55"/>
    </row>
    <row r="58" spans="1:7" ht="27" hidden="1" customHeight="1" x14ac:dyDescent="0.15">
      <c r="A58" s="54">
        <v>52</v>
      </c>
      <c r="B58" s="71"/>
      <c r="C58" s="59" t="str">
        <f>IF($B58="","",IF($E$4="一日",VLOOKUP($B58,料金表[#All],2,FALSE),""))</f>
        <v/>
      </c>
      <c r="D58" s="59" t="str">
        <f>IF($B58="","",IF($E$4="半日",VLOOKUP($B58,料金表[#All],3,FALSE),""))</f>
        <v/>
      </c>
      <c r="E58" s="64"/>
      <c r="F58" s="59" t="str">
        <f>IF($E58="","",VLOOKUP($B58,料金表[#All],4,FALSE)*$E58)</f>
        <v/>
      </c>
      <c r="G58" s="55"/>
    </row>
    <row r="59" spans="1:7" ht="27" hidden="1" customHeight="1" x14ac:dyDescent="0.15">
      <c r="A59" s="54">
        <v>53</v>
      </c>
      <c r="B59" s="71"/>
      <c r="C59" s="59" t="str">
        <f>IF($B59="","",IF($E$4="一日",VLOOKUP($B59,料金表[#All],2,FALSE),""))</f>
        <v/>
      </c>
      <c r="D59" s="59" t="str">
        <f>IF($B59="","",IF($E$4="半日",VLOOKUP($B59,料金表[#All],3,FALSE),""))</f>
        <v/>
      </c>
      <c r="E59" s="64"/>
      <c r="F59" s="59" t="str">
        <f>IF($E59="","",VLOOKUP($B59,料金表[#All],4,FALSE)*$E59)</f>
        <v/>
      </c>
      <c r="G59" s="55"/>
    </row>
    <row r="60" spans="1:7" ht="27" hidden="1" customHeight="1" x14ac:dyDescent="0.15">
      <c r="A60" s="54">
        <v>54</v>
      </c>
      <c r="B60" s="71"/>
      <c r="C60" s="59" t="str">
        <f>IF($B60="","",IF($E$4="一日",VLOOKUP($B60,料金表[#All],2,FALSE),""))</f>
        <v/>
      </c>
      <c r="D60" s="59" t="str">
        <f>IF($B60="","",IF($E$4="半日",VLOOKUP($B60,料金表[#All],3,FALSE),""))</f>
        <v/>
      </c>
      <c r="E60" s="64"/>
      <c r="F60" s="59" t="str">
        <f>IF($E60="","",VLOOKUP($B60,料金表[#All],4,FALSE)*$E60)</f>
        <v/>
      </c>
      <c r="G60" s="55"/>
    </row>
    <row r="61" spans="1:7" ht="27" hidden="1" customHeight="1" x14ac:dyDescent="0.15">
      <c r="A61" s="54">
        <v>55</v>
      </c>
      <c r="B61" s="71"/>
      <c r="C61" s="59" t="str">
        <f>IF($B61="","",IF($E$4="一日",VLOOKUP($B61,料金表[#All],2,FALSE),""))</f>
        <v/>
      </c>
      <c r="D61" s="59" t="str">
        <f>IF($B61="","",IF($E$4="半日",VLOOKUP($B61,料金表[#All],3,FALSE),""))</f>
        <v/>
      </c>
      <c r="E61" s="64"/>
      <c r="F61" s="59" t="str">
        <f>IF($E61="","",VLOOKUP($B61,料金表[#All],4,FALSE)*$E61)</f>
        <v/>
      </c>
      <c r="G61" s="55"/>
    </row>
    <row r="62" spans="1:7" ht="27" hidden="1" customHeight="1" x14ac:dyDescent="0.15">
      <c r="A62" s="54">
        <v>56</v>
      </c>
      <c r="B62" s="71"/>
      <c r="C62" s="59" t="str">
        <f>IF($B62="","",IF($E$4="一日",VLOOKUP($B62,料金表[#All],2,FALSE),""))</f>
        <v/>
      </c>
      <c r="D62" s="59" t="str">
        <f>IF($B62="","",IF($E$4="半日",VLOOKUP($B62,料金表[#All],3,FALSE),""))</f>
        <v/>
      </c>
      <c r="E62" s="64"/>
      <c r="F62" s="59" t="str">
        <f>IF($E62="","",VLOOKUP($B62,料金表[#All],4,FALSE)*$E62)</f>
        <v/>
      </c>
      <c r="G62" s="55"/>
    </row>
    <row r="63" spans="1:7" ht="27" hidden="1" customHeight="1" x14ac:dyDescent="0.15">
      <c r="A63" s="54">
        <v>57</v>
      </c>
      <c r="B63" s="71"/>
      <c r="C63" s="59" t="str">
        <f>IF($B63="","",IF($E$4="一日",VLOOKUP($B63,料金表[#All],2,FALSE),""))</f>
        <v/>
      </c>
      <c r="D63" s="59" t="str">
        <f>IF($B63="","",IF($E$4="半日",VLOOKUP($B63,料金表[#All],3,FALSE),""))</f>
        <v/>
      </c>
      <c r="E63" s="64"/>
      <c r="F63" s="59" t="str">
        <f>IF($E63="","",VLOOKUP($B63,料金表[#All],4,FALSE)*$E63)</f>
        <v/>
      </c>
      <c r="G63" s="55"/>
    </row>
    <row r="64" spans="1:7" ht="27" hidden="1" customHeight="1" x14ac:dyDescent="0.15">
      <c r="A64" s="54">
        <v>58</v>
      </c>
      <c r="B64" s="71"/>
      <c r="C64" s="59" t="str">
        <f>IF($B64="","",IF($E$4="一日",VLOOKUP($B64,料金表[#All],2,FALSE),""))</f>
        <v/>
      </c>
      <c r="D64" s="59" t="str">
        <f>IF($B64="","",IF($E$4="半日",VLOOKUP($B64,料金表[#All],3,FALSE),""))</f>
        <v/>
      </c>
      <c r="E64" s="64"/>
      <c r="F64" s="59" t="str">
        <f>IF($E64="","",VLOOKUP($B64,料金表[#All],4,FALSE)*$E64)</f>
        <v/>
      </c>
      <c r="G64" s="55"/>
    </row>
    <row r="65" spans="1:7" ht="27" hidden="1" customHeight="1" x14ac:dyDescent="0.15">
      <c r="A65" s="54">
        <v>59</v>
      </c>
      <c r="B65" s="71"/>
      <c r="C65" s="59" t="str">
        <f>IF($B65="","",IF($E$4="一日",VLOOKUP($B65,料金表[#All],2,FALSE),""))</f>
        <v/>
      </c>
      <c r="D65" s="59" t="str">
        <f>IF($B65="","",IF($E$4="半日",VLOOKUP($B65,料金表[#All],3,FALSE),""))</f>
        <v/>
      </c>
      <c r="E65" s="64"/>
      <c r="F65" s="59" t="str">
        <f>IF($E65="","",VLOOKUP($B65,料金表[#All],4,FALSE)*$E65)</f>
        <v/>
      </c>
      <c r="G65" s="55"/>
    </row>
    <row r="66" spans="1:7" ht="27" hidden="1" customHeight="1" x14ac:dyDescent="0.15">
      <c r="A66" s="54">
        <v>60</v>
      </c>
      <c r="B66" s="71"/>
      <c r="C66" s="59" t="str">
        <f>IF($B66="","",IF($E$4="一日",VLOOKUP($B66,料金表[#All],2,FALSE),""))</f>
        <v/>
      </c>
      <c r="D66" s="59" t="str">
        <f>IF($B66="","",IF($E$4="半日",VLOOKUP($B66,料金表[#All],3,FALSE),""))</f>
        <v/>
      </c>
      <c r="E66" s="64"/>
      <c r="F66" s="59" t="str">
        <f>IF($E66="","",VLOOKUP($B66,料金表[#All],4,FALSE)*$E66)</f>
        <v/>
      </c>
      <c r="G66" s="55"/>
    </row>
    <row r="67" spans="1:7" ht="27" hidden="1" customHeight="1" x14ac:dyDescent="0.15">
      <c r="A67" s="54">
        <v>61</v>
      </c>
      <c r="B67" s="71"/>
      <c r="C67" s="59" t="str">
        <f>IF($B67="","",IF($E$4="一日",VLOOKUP($B67,料金表[#All],2,FALSE),""))</f>
        <v/>
      </c>
      <c r="D67" s="59" t="str">
        <f>IF($B67="","",IF($E$4="半日",VLOOKUP($B67,料金表[#All],3,FALSE),""))</f>
        <v/>
      </c>
      <c r="E67" s="64"/>
      <c r="F67" s="59" t="str">
        <f>IF($E67="","",VLOOKUP($B67,料金表[#All],4,FALSE)*$E67)</f>
        <v/>
      </c>
      <c r="G67" s="55"/>
    </row>
    <row r="68" spans="1:7" ht="27" hidden="1" customHeight="1" x14ac:dyDescent="0.15">
      <c r="A68" s="54">
        <v>62</v>
      </c>
      <c r="B68" s="71"/>
      <c r="C68" s="59" t="str">
        <f>IF($B68="","",IF($E$4="一日",VLOOKUP($B68,料金表[#All],2,FALSE),""))</f>
        <v/>
      </c>
      <c r="D68" s="59" t="str">
        <f>IF($B68="","",IF($E$4="半日",VLOOKUP($B68,料金表[#All],3,FALSE),""))</f>
        <v/>
      </c>
      <c r="E68" s="64"/>
      <c r="F68" s="59" t="str">
        <f>IF($E68="","",VLOOKUP($B68,料金表[#All],4,FALSE)*$E68)</f>
        <v/>
      </c>
      <c r="G68" s="55"/>
    </row>
    <row r="69" spans="1:7" ht="27" hidden="1" customHeight="1" x14ac:dyDescent="0.15">
      <c r="A69" s="54">
        <v>63</v>
      </c>
      <c r="B69" s="71"/>
      <c r="C69" s="59" t="str">
        <f>IF($B69="","",IF($E$4="一日",VLOOKUP($B69,料金表[#All],2,FALSE),""))</f>
        <v/>
      </c>
      <c r="D69" s="59" t="str">
        <f>IF($B69="","",IF($E$4="半日",VLOOKUP($B69,料金表[#All],3,FALSE),""))</f>
        <v/>
      </c>
      <c r="E69" s="64"/>
      <c r="F69" s="59" t="str">
        <f>IF($E69="","",VLOOKUP($B69,料金表[#All],4,FALSE)*$E69)</f>
        <v/>
      </c>
      <c r="G69" s="55"/>
    </row>
    <row r="70" spans="1:7" ht="27" hidden="1" customHeight="1" x14ac:dyDescent="0.15">
      <c r="A70" s="54">
        <v>64</v>
      </c>
      <c r="B70" s="71"/>
      <c r="C70" s="59" t="str">
        <f>IF($B70="","",IF($E$4="一日",VLOOKUP($B70,料金表[#All],2,FALSE),""))</f>
        <v/>
      </c>
      <c r="D70" s="59" t="str">
        <f>IF($B70="","",IF($E$4="半日",VLOOKUP($B70,料金表[#All],3,FALSE),""))</f>
        <v/>
      </c>
      <c r="E70" s="64"/>
      <c r="F70" s="59" t="str">
        <f>IF($E70="","",VLOOKUP($B70,料金表[#All],4,FALSE)*$E70)</f>
        <v/>
      </c>
      <c r="G70" s="55"/>
    </row>
    <row r="71" spans="1:7" ht="27" hidden="1" customHeight="1" x14ac:dyDescent="0.15">
      <c r="A71" s="54">
        <v>65</v>
      </c>
      <c r="B71" s="71"/>
      <c r="C71" s="59" t="str">
        <f>IF($B71="","",IF($E$4="一日",VLOOKUP($B71,料金表[#All],2,FALSE),""))</f>
        <v/>
      </c>
      <c r="D71" s="59" t="str">
        <f>IF($B71="","",IF($E$4="半日",VLOOKUP($B71,料金表[#All],3,FALSE),""))</f>
        <v/>
      </c>
      <c r="E71" s="64"/>
      <c r="F71" s="59" t="str">
        <f>IF($E71="","",VLOOKUP($B71,料金表[#All],4,FALSE)*$E71)</f>
        <v/>
      </c>
      <c r="G71" s="55"/>
    </row>
    <row r="72" spans="1:7" ht="27" hidden="1" customHeight="1" x14ac:dyDescent="0.15">
      <c r="A72" s="54">
        <v>66</v>
      </c>
      <c r="B72" s="71"/>
      <c r="C72" s="59" t="str">
        <f>IF($B72="","",IF($E$4="一日",VLOOKUP($B72,料金表[#All],2,FALSE),""))</f>
        <v/>
      </c>
      <c r="D72" s="59" t="str">
        <f>IF($B72="","",IF($E$4="半日",VLOOKUP($B72,料金表[#All],3,FALSE),""))</f>
        <v/>
      </c>
      <c r="E72" s="64"/>
      <c r="F72" s="59" t="str">
        <f>IF($E72="","",VLOOKUP($B72,料金表[#All],4,FALSE)*$E72)</f>
        <v/>
      </c>
      <c r="G72" s="55"/>
    </row>
    <row r="73" spans="1:7" ht="27" hidden="1" customHeight="1" x14ac:dyDescent="0.15">
      <c r="A73" s="54">
        <v>67</v>
      </c>
      <c r="B73" s="71"/>
      <c r="C73" s="59" t="str">
        <f>IF($B73="","",IF($E$4="一日",VLOOKUP($B73,料金表[#All],2,FALSE),""))</f>
        <v/>
      </c>
      <c r="D73" s="59" t="str">
        <f>IF($B73="","",IF($E$4="半日",VLOOKUP($B73,料金表[#All],3,FALSE),""))</f>
        <v/>
      </c>
      <c r="E73" s="64"/>
      <c r="F73" s="59" t="str">
        <f>IF($E73="","",VLOOKUP($B73,料金表[#All],4,FALSE)*$E73)</f>
        <v/>
      </c>
      <c r="G73" s="55"/>
    </row>
    <row r="74" spans="1:7" ht="27" hidden="1" customHeight="1" x14ac:dyDescent="0.15">
      <c r="A74" s="54">
        <v>68</v>
      </c>
      <c r="B74" s="71"/>
      <c r="C74" s="59" t="str">
        <f>IF($B74="","",IF($E$4="一日",VLOOKUP($B74,料金表[#All],2,FALSE),""))</f>
        <v/>
      </c>
      <c r="D74" s="59" t="str">
        <f>IF($B74="","",IF($E$4="半日",VLOOKUP($B74,料金表[#All],3,FALSE),""))</f>
        <v/>
      </c>
      <c r="E74" s="64"/>
      <c r="F74" s="59" t="str">
        <f>IF($E74="","",VLOOKUP($B74,料金表[#All],4,FALSE)*$E74)</f>
        <v/>
      </c>
      <c r="G74" s="55"/>
    </row>
    <row r="75" spans="1:7" ht="27" hidden="1" customHeight="1" x14ac:dyDescent="0.15">
      <c r="A75" s="54">
        <v>69</v>
      </c>
      <c r="B75" s="71"/>
      <c r="C75" s="59" t="str">
        <f>IF($B75="","",IF($E$4="一日",VLOOKUP($B75,料金表[#All],2,FALSE),""))</f>
        <v/>
      </c>
      <c r="D75" s="59" t="str">
        <f>IF($B75="","",IF($E$4="半日",VLOOKUP($B75,料金表[#All],3,FALSE),""))</f>
        <v/>
      </c>
      <c r="E75" s="64"/>
      <c r="F75" s="59" t="str">
        <f>IF($E75="","",VLOOKUP($B75,料金表[#All],4,FALSE)*$E75)</f>
        <v/>
      </c>
      <c r="G75" s="55"/>
    </row>
    <row r="76" spans="1:7" ht="27" hidden="1" customHeight="1" x14ac:dyDescent="0.15">
      <c r="A76" s="54">
        <v>70</v>
      </c>
      <c r="B76" s="71"/>
      <c r="C76" s="59" t="str">
        <f>IF($B76="","",IF($E$4="一日",VLOOKUP($B76,料金表[#All],2,FALSE),""))</f>
        <v/>
      </c>
      <c r="D76" s="59" t="str">
        <f>IF($B76="","",IF($E$4="半日",VLOOKUP($B76,料金表[#All],3,FALSE),""))</f>
        <v/>
      </c>
      <c r="E76" s="64"/>
      <c r="F76" s="59" t="str">
        <f>IF($E76="","",VLOOKUP($B76,料金表[#All],4,FALSE)*$E76)</f>
        <v/>
      </c>
      <c r="G76" s="55"/>
    </row>
    <row r="77" spans="1:7" ht="27" customHeight="1" x14ac:dyDescent="0.15">
      <c r="A77" s="93" t="s">
        <v>47</v>
      </c>
      <c r="B77" s="94"/>
      <c r="C77" s="59">
        <f>SUM(C7:C76)</f>
        <v>331400</v>
      </c>
      <c r="D77" s="59">
        <f t="shared" ref="D77:F77" si="0">SUM(D7:D76)</f>
        <v>0</v>
      </c>
      <c r="E77" s="59"/>
      <c r="F77" s="59">
        <f t="shared" si="0"/>
        <v>60200</v>
      </c>
      <c r="G77" s="59">
        <f>C77+D77+F77</f>
        <v>391600</v>
      </c>
    </row>
    <row r="78" spans="1:7" ht="19.5" customHeight="1" x14ac:dyDescent="0.15">
      <c r="A78" s="68" t="s">
        <v>57</v>
      </c>
      <c r="B78" s="66"/>
      <c r="C78" s="67"/>
      <c r="D78" s="67"/>
      <c r="E78" s="67"/>
      <c r="F78" s="67"/>
      <c r="G78" s="67"/>
    </row>
    <row r="79" spans="1:7" ht="19.5" customHeight="1" x14ac:dyDescent="0.15">
      <c r="A79" t="s">
        <v>53</v>
      </c>
    </row>
    <row r="80" spans="1:7" ht="19.5" customHeight="1" x14ac:dyDescent="0.15">
      <c r="A80" t="s">
        <v>54</v>
      </c>
    </row>
    <row r="81" spans="1:1" ht="19.5" customHeight="1" x14ac:dyDescent="0.15">
      <c r="A81" t="s">
        <v>55</v>
      </c>
    </row>
    <row r="82" spans="1:1" ht="19.5" customHeight="1" x14ac:dyDescent="0.15">
      <c r="A82" t="s">
        <v>56</v>
      </c>
    </row>
  </sheetData>
  <mergeCells count="4">
    <mergeCell ref="B2:D2"/>
    <mergeCell ref="B3:D3"/>
    <mergeCell ref="B4:D4"/>
    <mergeCell ref="A77:B77"/>
  </mergeCells>
  <phoneticPr fontId="2"/>
  <dataValidations count="1">
    <dataValidation type="list" allowBlank="1" showInputMessage="1" showErrorMessage="1" sqref="E4" xr:uid="{00000000-0002-0000-0100-000000000000}">
      <formula1>"一日,半日"</formula1>
    </dataValidation>
  </dataValidations>
  <pageMargins left="0.7" right="0.7" top="0.75" bottom="0.75" header="0.3" footer="0.3"/>
  <pageSetup paperSize="9" scale="6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69"/>
  <sheetViews>
    <sheetView view="pageBreakPreview" zoomScaleNormal="100" zoomScaleSheetLayoutView="100" workbookViewId="0">
      <pane xSplit="1" ySplit="2" topLeftCell="B152" activePane="bottomRight" state="frozen"/>
      <selection pane="topRight" activeCell="B1" sqref="B1"/>
      <selection pane="bottomLeft" activeCell="A3" sqref="A3"/>
      <selection pane="bottomRight" activeCell="B161" sqref="B161"/>
    </sheetView>
  </sheetViews>
  <sheetFormatPr defaultColWidth="14.375" defaultRowHeight="21" x14ac:dyDescent="0.15"/>
  <cols>
    <col min="1" max="1" width="31" style="76" customWidth="1"/>
    <col min="2" max="4" width="19.5" style="51" customWidth="1"/>
    <col min="5" max="16384" width="14.375" style="49"/>
  </cols>
  <sheetData>
    <row r="1" spans="1:4" x14ac:dyDescent="0.15">
      <c r="A1" s="72" t="s">
        <v>143</v>
      </c>
      <c r="B1" s="50"/>
      <c r="C1" s="50"/>
      <c r="D1" s="50"/>
    </row>
    <row r="2" spans="1:4" s="52" customFormat="1" x14ac:dyDescent="0.15">
      <c r="A2" s="77" t="s">
        <v>0</v>
      </c>
      <c r="B2" s="78" t="s">
        <v>36</v>
      </c>
      <c r="C2" s="78" t="s">
        <v>37</v>
      </c>
      <c r="D2" s="78" t="s">
        <v>39</v>
      </c>
    </row>
    <row r="3" spans="1:4" ht="24" customHeight="1" x14ac:dyDescent="0.15">
      <c r="A3" s="86" t="s">
        <v>169</v>
      </c>
      <c r="B3" s="69">
        <v>33600</v>
      </c>
      <c r="C3" s="69">
        <v>16800</v>
      </c>
      <c r="D3" s="69">
        <v>6200</v>
      </c>
    </row>
    <row r="4" spans="1:4" ht="24" customHeight="1" x14ac:dyDescent="0.15">
      <c r="A4" s="73" t="s">
        <v>170</v>
      </c>
      <c r="B4" s="69">
        <v>33600</v>
      </c>
      <c r="C4" s="69">
        <v>16800</v>
      </c>
      <c r="D4" s="70">
        <v>6200</v>
      </c>
    </row>
    <row r="5" spans="1:4" ht="24" customHeight="1" x14ac:dyDescent="0.15">
      <c r="A5" s="73" t="s">
        <v>171</v>
      </c>
      <c r="B5" s="69">
        <v>12800</v>
      </c>
      <c r="C5" s="69">
        <v>6400</v>
      </c>
      <c r="D5" s="70">
        <v>2400</v>
      </c>
    </row>
    <row r="6" spans="1:4" ht="24" customHeight="1" x14ac:dyDescent="0.15">
      <c r="A6" s="73" t="s">
        <v>167</v>
      </c>
      <c r="B6" s="69">
        <v>12800</v>
      </c>
      <c r="C6" s="69">
        <v>6400</v>
      </c>
      <c r="D6" s="69">
        <v>2400</v>
      </c>
    </row>
    <row r="7" spans="1:4" ht="24" customHeight="1" x14ac:dyDescent="0.15">
      <c r="A7" s="73" t="s">
        <v>168</v>
      </c>
      <c r="B7" s="69">
        <v>12800</v>
      </c>
      <c r="C7" s="69">
        <v>6400</v>
      </c>
      <c r="D7" s="70">
        <v>2400</v>
      </c>
    </row>
    <row r="8" spans="1:4" ht="24" customHeight="1" x14ac:dyDescent="0.15">
      <c r="A8" s="73" t="s">
        <v>166</v>
      </c>
      <c r="B8" s="69">
        <v>12800</v>
      </c>
      <c r="C8" s="69">
        <v>6400</v>
      </c>
      <c r="D8" s="70">
        <v>2400</v>
      </c>
    </row>
    <row r="9" spans="1:4" ht="24" customHeight="1" x14ac:dyDescent="0.15">
      <c r="A9" s="73" t="s">
        <v>165</v>
      </c>
      <c r="B9" s="69">
        <v>5200</v>
      </c>
      <c r="C9" s="69">
        <v>2600</v>
      </c>
      <c r="D9" s="69">
        <v>1000</v>
      </c>
    </row>
    <row r="10" spans="1:4" ht="24" customHeight="1" x14ac:dyDescent="0.15">
      <c r="A10" s="73" t="s">
        <v>164</v>
      </c>
      <c r="B10" s="69">
        <v>5200</v>
      </c>
      <c r="C10" s="69">
        <v>2600</v>
      </c>
      <c r="D10" s="69">
        <v>1000</v>
      </c>
    </row>
    <row r="11" spans="1:4" ht="24" customHeight="1" x14ac:dyDescent="0.15">
      <c r="A11" s="73" t="s">
        <v>68</v>
      </c>
      <c r="B11" s="69">
        <v>31200</v>
      </c>
      <c r="C11" s="69">
        <v>15600</v>
      </c>
      <c r="D11" s="70">
        <v>5800</v>
      </c>
    </row>
    <row r="12" spans="1:4" ht="24" customHeight="1" x14ac:dyDescent="0.15">
      <c r="A12" s="73" t="s">
        <v>69</v>
      </c>
      <c r="B12" s="69">
        <v>10800</v>
      </c>
      <c r="C12" s="69">
        <v>5400</v>
      </c>
      <c r="D12" s="69">
        <v>2000</v>
      </c>
    </row>
    <row r="13" spans="1:4" ht="24" customHeight="1" x14ac:dyDescent="0.15">
      <c r="A13" s="73" t="s">
        <v>70</v>
      </c>
      <c r="B13" s="69">
        <v>11000</v>
      </c>
      <c r="C13" s="69">
        <v>5500</v>
      </c>
      <c r="D13" s="69">
        <v>2000</v>
      </c>
    </row>
    <row r="14" spans="1:4" ht="24" customHeight="1" x14ac:dyDescent="0.15">
      <c r="A14" s="73" t="s">
        <v>71</v>
      </c>
      <c r="B14" s="69">
        <v>16800</v>
      </c>
      <c r="C14" s="69">
        <v>8400</v>
      </c>
      <c r="D14" s="69">
        <v>3100</v>
      </c>
    </row>
    <row r="15" spans="1:4" ht="24" customHeight="1" x14ac:dyDescent="0.15">
      <c r="A15" s="73" t="s">
        <v>72</v>
      </c>
      <c r="B15" s="69">
        <v>15600</v>
      </c>
      <c r="C15" s="69">
        <v>7800</v>
      </c>
      <c r="D15" s="70">
        <v>2900</v>
      </c>
    </row>
    <row r="16" spans="1:4" ht="24" customHeight="1" x14ac:dyDescent="0.15">
      <c r="A16" s="73" t="s">
        <v>73</v>
      </c>
      <c r="B16" s="69">
        <v>11400</v>
      </c>
      <c r="C16" s="69">
        <v>5700</v>
      </c>
      <c r="D16" s="70">
        <v>2100</v>
      </c>
    </row>
    <row r="17" spans="1:4" ht="24" customHeight="1" x14ac:dyDescent="0.15">
      <c r="A17" s="73" t="s">
        <v>74</v>
      </c>
      <c r="B17" s="69">
        <v>20400</v>
      </c>
      <c r="C17" s="69">
        <v>10200</v>
      </c>
      <c r="D17" s="70">
        <v>3800</v>
      </c>
    </row>
    <row r="18" spans="1:4" ht="24" customHeight="1" x14ac:dyDescent="0.15">
      <c r="A18" s="73" t="s">
        <v>75</v>
      </c>
      <c r="B18" s="69">
        <v>42800</v>
      </c>
      <c r="C18" s="69">
        <v>21400</v>
      </c>
      <c r="D18" s="70">
        <v>7900</v>
      </c>
    </row>
    <row r="19" spans="1:4" ht="24" customHeight="1" x14ac:dyDescent="0.15">
      <c r="A19" s="73" t="s">
        <v>76</v>
      </c>
      <c r="B19" s="69">
        <v>18200</v>
      </c>
      <c r="C19" s="69">
        <v>9100</v>
      </c>
      <c r="D19" s="69">
        <v>3300</v>
      </c>
    </row>
    <row r="20" spans="1:4" ht="24" customHeight="1" x14ac:dyDescent="0.15">
      <c r="A20" s="73" t="s">
        <v>77</v>
      </c>
      <c r="B20" s="69">
        <v>28200</v>
      </c>
      <c r="C20" s="69">
        <v>14100</v>
      </c>
      <c r="D20" s="69">
        <v>5200</v>
      </c>
    </row>
    <row r="21" spans="1:4" ht="24" customHeight="1" x14ac:dyDescent="0.15">
      <c r="A21" s="73" t="s">
        <v>78</v>
      </c>
      <c r="B21" s="69">
        <v>11000</v>
      </c>
      <c r="C21" s="69">
        <v>5500</v>
      </c>
      <c r="D21" s="69">
        <v>2100</v>
      </c>
    </row>
    <row r="22" spans="1:4" ht="24" customHeight="1" x14ac:dyDescent="0.15">
      <c r="A22" s="73" t="s">
        <v>79</v>
      </c>
      <c r="B22" s="69">
        <v>13400</v>
      </c>
      <c r="C22" s="69">
        <v>6700</v>
      </c>
      <c r="D22" s="69">
        <v>2500</v>
      </c>
    </row>
    <row r="23" spans="1:4" ht="24" customHeight="1" x14ac:dyDescent="0.15">
      <c r="A23" s="73" t="s">
        <v>172</v>
      </c>
      <c r="B23" s="69">
        <v>7200</v>
      </c>
      <c r="C23" s="69">
        <v>3600</v>
      </c>
      <c r="D23" s="69">
        <v>1400</v>
      </c>
    </row>
    <row r="24" spans="1:4" ht="24" customHeight="1" x14ac:dyDescent="0.15">
      <c r="A24" s="73" t="s">
        <v>173</v>
      </c>
      <c r="B24" s="69">
        <v>7200</v>
      </c>
      <c r="C24" s="69">
        <v>3600</v>
      </c>
      <c r="D24" s="69">
        <v>1400</v>
      </c>
    </row>
    <row r="25" spans="1:4" ht="24" customHeight="1" x14ac:dyDescent="0.15">
      <c r="A25" s="73" t="s">
        <v>174</v>
      </c>
      <c r="B25" s="69">
        <v>7200</v>
      </c>
      <c r="C25" s="69">
        <v>3600</v>
      </c>
      <c r="D25" s="69">
        <v>1400</v>
      </c>
    </row>
    <row r="26" spans="1:4" ht="24" customHeight="1" x14ac:dyDescent="0.15">
      <c r="A26" s="73" t="s">
        <v>175</v>
      </c>
      <c r="B26" s="69">
        <v>3600</v>
      </c>
      <c r="C26" s="69">
        <v>1800</v>
      </c>
      <c r="D26" s="69">
        <v>700</v>
      </c>
    </row>
    <row r="27" spans="1:4" ht="24" customHeight="1" x14ac:dyDescent="0.15">
      <c r="A27" s="73" t="s">
        <v>80</v>
      </c>
      <c r="B27" s="69">
        <v>19000</v>
      </c>
      <c r="C27" s="69">
        <v>9500</v>
      </c>
      <c r="D27" s="69">
        <v>3500</v>
      </c>
    </row>
    <row r="28" spans="1:4" ht="24" customHeight="1" x14ac:dyDescent="0.15">
      <c r="A28" s="73" t="s">
        <v>81</v>
      </c>
      <c r="B28" s="69">
        <v>24800</v>
      </c>
      <c r="C28" s="69">
        <v>12400</v>
      </c>
      <c r="D28" s="69">
        <v>4600</v>
      </c>
    </row>
    <row r="29" spans="1:4" ht="24" customHeight="1" x14ac:dyDescent="0.15">
      <c r="A29" s="73" t="s">
        <v>82</v>
      </c>
      <c r="B29" s="69">
        <v>11600</v>
      </c>
      <c r="C29" s="69">
        <v>5800</v>
      </c>
      <c r="D29" s="69">
        <v>2200</v>
      </c>
    </row>
    <row r="30" spans="1:4" ht="24" customHeight="1" x14ac:dyDescent="0.15">
      <c r="A30" s="73" t="s">
        <v>176</v>
      </c>
      <c r="B30" s="69">
        <v>29000</v>
      </c>
      <c r="C30" s="69">
        <v>14500</v>
      </c>
      <c r="D30" s="69">
        <v>5400</v>
      </c>
    </row>
    <row r="31" spans="1:4" ht="24" customHeight="1" x14ac:dyDescent="0.15">
      <c r="A31" s="73" t="s">
        <v>177</v>
      </c>
      <c r="B31" s="69">
        <v>13000</v>
      </c>
      <c r="C31" s="69">
        <v>6500</v>
      </c>
      <c r="D31" s="69">
        <v>2400</v>
      </c>
    </row>
    <row r="32" spans="1:4" ht="24" customHeight="1" x14ac:dyDescent="0.15">
      <c r="A32" s="73" t="s">
        <v>178</v>
      </c>
      <c r="B32" s="69">
        <v>5600</v>
      </c>
      <c r="C32" s="69">
        <v>2800</v>
      </c>
      <c r="D32" s="69">
        <v>900</v>
      </c>
    </row>
    <row r="33" spans="1:4" ht="24" customHeight="1" x14ac:dyDescent="0.15">
      <c r="A33" s="73" t="s">
        <v>179</v>
      </c>
      <c r="B33" s="69">
        <v>5600</v>
      </c>
      <c r="C33" s="69">
        <v>2800</v>
      </c>
      <c r="D33" s="69">
        <v>900</v>
      </c>
    </row>
    <row r="34" spans="1:4" ht="24" customHeight="1" x14ac:dyDescent="0.15">
      <c r="A34" s="73" t="s">
        <v>180</v>
      </c>
      <c r="B34" s="69">
        <v>3800</v>
      </c>
      <c r="C34" s="69">
        <v>1900</v>
      </c>
      <c r="D34" s="70">
        <v>600</v>
      </c>
    </row>
    <row r="35" spans="1:4" ht="24" customHeight="1" x14ac:dyDescent="0.15">
      <c r="A35" s="73" t="s">
        <v>181</v>
      </c>
      <c r="B35" s="69">
        <v>3800</v>
      </c>
      <c r="C35" s="69">
        <v>1900</v>
      </c>
      <c r="D35" s="70">
        <v>600</v>
      </c>
    </row>
    <row r="36" spans="1:4" ht="24" customHeight="1" x14ac:dyDescent="0.15">
      <c r="A36" s="73" t="s">
        <v>182</v>
      </c>
      <c r="B36" s="69">
        <v>3800</v>
      </c>
      <c r="C36" s="69">
        <v>1900</v>
      </c>
      <c r="D36" s="70">
        <v>600</v>
      </c>
    </row>
    <row r="37" spans="1:4" ht="24" customHeight="1" x14ac:dyDescent="0.15">
      <c r="A37" s="73" t="s">
        <v>183</v>
      </c>
      <c r="B37" s="69">
        <v>29000</v>
      </c>
      <c r="C37" s="69">
        <v>14500</v>
      </c>
      <c r="D37" s="69">
        <v>5400</v>
      </c>
    </row>
    <row r="38" spans="1:4" ht="24" customHeight="1" x14ac:dyDescent="0.15">
      <c r="A38" s="73" t="s">
        <v>184</v>
      </c>
      <c r="B38" s="69">
        <v>13000</v>
      </c>
      <c r="C38" s="69">
        <v>6500</v>
      </c>
      <c r="D38" s="69">
        <v>2400</v>
      </c>
    </row>
    <row r="39" spans="1:4" ht="24" customHeight="1" x14ac:dyDescent="0.15">
      <c r="A39" s="73" t="s">
        <v>185</v>
      </c>
      <c r="B39" s="69">
        <v>13000</v>
      </c>
      <c r="C39" s="69">
        <v>6500</v>
      </c>
      <c r="D39" s="69">
        <v>2200</v>
      </c>
    </row>
    <row r="40" spans="1:4" ht="24" customHeight="1" x14ac:dyDescent="0.15">
      <c r="A40" s="73" t="s">
        <v>186</v>
      </c>
      <c r="B40" s="69">
        <v>5600</v>
      </c>
      <c r="C40" s="69">
        <v>2800</v>
      </c>
      <c r="D40" s="69">
        <v>900</v>
      </c>
    </row>
    <row r="41" spans="1:4" ht="24" customHeight="1" x14ac:dyDescent="0.15">
      <c r="A41" s="73" t="s">
        <v>187</v>
      </c>
      <c r="B41" s="69">
        <v>5600</v>
      </c>
      <c r="C41" s="69">
        <v>2800</v>
      </c>
      <c r="D41" s="69">
        <v>900</v>
      </c>
    </row>
    <row r="42" spans="1:4" ht="24" customHeight="1" x14ac:dyDescent="0.15">
      <c r="A42" s="73" t="s">
        <v>188</v>
      </c>
      <c r="B42" s="69">
        <v>3800</v>
      </c>
      <c r="C42" s="69">
        <v>1900</v>
      </c>
      <c r="D42" s="70">
        <v>600</v>
      </c>
    </row>
    <row r="43" spans="1:4" ht="24" customHeight="1" x14ac:dyDescent="0.15">
      <c r="A43" s="73" t="s">
        <v>189</v>
      </c>
      <c r="B43" s="69">
        <v>3800</v>
      </c>
      <c r="C43" s="69">
        <v>1900</v>
      </c>
      <c r="D43" s="70">
        <v>600</v>
      </c>
    </row>
    <row r="44" spans="1:4" ht="24" customHeight="1" x14ac:dyDescent="0.15">
      <c r="A44" s="73" t="s">
        <v>190</v>
      </c>
      <c r="B44" s="69">
        <v>3800</v>
      </c>
      <c r="C44" s="69">
        <v>1900</v>
      </c>
      <c r="D44" s="70">
        <v>600</v>
      </c>
    </row>
    <row r="45" spans="1:4" ht="24" customHeight="1" x14ac:dyDescent="0.15">
      <c r="A45" s="74" t="s">
        <v>99</v>
      </c>
      <c r="B45" s="69">
        <v>13000</v>
      </c>
      <c r="C45" s="69">
        <v>6500</v>
      </c>
      <c r="D45" s="69">
        <v>2400</v>
      </c>
    </row>
    <row r="46" spans="1:4" ht="24" customHeight="1" x14ac:dyDescent="0.15">
      <c r="A46" s="73" t="s">
        <v>98</v>
      </c>
      <c r="B46" s="69">
        <v>10200</v>
      </c>
      <c r="C46" s="69">
        <v>5100</v>
      </c>
      <c r="D46" s="69">
        <v>2000</v>
      </c>
    </row>
    <row r="47" spans="1:4" ht="24" customHeight="1" x14ac:dyDescent="0.15">
      <c r="A47" s="73" t="s">
        <v>144</v>
      </c>
      <c r="B47" s="69">
        <v>10400</v>
      </c>
      <c r="C47" s="69">
        <v>5200</v>
      </c>
      <c r="D47" s="69">
        <v>2000</v>
      </c>
    </row>
    <row r="48" spans="1:4" ht="24" customHeight="1" x14ac:dyDescent="0.15">
      <c r="A48" s="73" t="s">
        <v>109</v>
      </c>
      <c r="B48" s="69">
        <v>7600</v>
      </c>
      <c r="C48" s="69">
        <v>3800</v>
      </c>
      <c r="D48" s="69">
        <v>1500</v>
      </c>
    </row>
    <row r="49" spans="1:4" ht="24" customHeight="1" x14ac:dyDescent="0.15">
      <c r="A49" s="73" t="s">
        <v>110</v>
      </c>
      <c r="B49" s="69">
        <v>8000</v>
      </c>
      <c r="C49" s="69">
        <v>4000</v>
      </c>
      <c r="D49" s="69">
        <v>1600</v>
      </c>
    </row>
    <row r="50" spans="1:4" ht="24" customHeight="1" x14ac:dyDescent="0.15">
      <c r="A50" s="73" t="s">
        <v>111</v>
      </c>
      <c r="B50" s="69">
        <v>10400</v>
      </c>
      <c r="C50" s="69">
        <v>5200</v>
      </c>
      <c r="D50" s="69">
        <v>2000</v>
      </c>
    </row>
    <row r="51" spans="1:4" ht="24" customHeight="1" x14ac:dyDescent="0.15">
      <c r="A51" s="73" t="s">
        <v>112</v>
      </c>
      <c r="B51" s="69">
        <v>10400</v>
      </c>
      <c r="C51" s="69">
        <v>5200</v>
      </c>
      <c r="D51" s="69">
        <v>2000</v>
      </c>
    </row>
    <row r="52" spans="1:4" ht="24" customHeight="1" x14ac:dyDescent="0.15">
      <c r="A52" s="73" t="s">
        <v>113</v>
      </c>
      <c r="B52" s="69">
        <v>10600</v>
      </c>
      <c r="C52" s="69">
        <v>5300</v>
      </c>
      <c r="D52" s="69">
        <v>2100</v>
      </c>
    </row>
    <row r="53" spans="1:4" ht="24" customHeight="1" x14ac:dyDescent="0.15">
      <c r="A53" s="73" t="s">
        <v>145</v>
      </c>
      <c r="B53" s="69">
        <v>12000</v>
      </c>
      <c r="C53" s="69">
        <v>6000</v>
      </c>
      <c r="D53" s="69">
        <v>2300</v>
      </c>
    </row>
    <row r="54" spans="1:4" ht="24" customHeight="1" x14ac:dyDescent="0.15">
      <c r="A54" s="73" t="s">
        <v>114</v>
      </c>
      <c r="B54" s="69">
        <v>9600</v>
      </c>
      <c r="C54" s="69">
        <v>4800</v>
      </c>
      <c r="D54" s="69">
        <v>1900</v>
      </c>
    </row>
    <row r="55" spans="1:4" ht="24" customHeight="1" x14ac:dyDescent="0.15">
      <c r="A55" s="73" t="s">
        <v>115</v>
      </c>
      <c r="B55" s="69">
        <v>9600</v>
      </c>
      <c r="C55" s="69">
        <v>4800</v>
      </c>
      <c r="D55" s="69">
        <v>1900</v>
      </c>
    </row>
    <row r="56" spans="1:4" ht="24" customHeight="1" x14ac:dyDescent="0.15">
      <c r="A56" s="73" t="s">
        <v>146</v>
      </c>
      <c r="B56" s="69">
        <v>11000</v>
      </c>
      <c r="C56" s="69">
        <v>5500</v>
      </c>
      <c r="D56" s="69">
        <v>2100</v>
      </c>
    </row>
    <row r="57" spans="1:4" ht="24" customHeight="1" x14ac:dyDescent="0.15">
      <c r="A57" s="73" t="s">
        <v>147</v>
      </c>
      <c r="B57" s="69">
        <v>11000</v>
      </c>
      <c r="C57" s="69">
        <v>5500</v>
      </c>
      <c r="D57" s="69">
        <v>2100</v>
      </c>
    </row>
    <row r="58" spans="1:4" ht="24" customHeight="1" x14ac:dyDescent="0.15">
      <c r="A58" s="73" t="s">
        <v>148</v>
      </c>
      <c r="B58" s="69">
        <v>13000</v>
      </c>
      <c r="C58" s="69">
        <v>6500</v>
      </c>
      <c r="D58" s="69">
        <v>2400</v>
      </c>
    </row>
    <row r="59" spans="1:4" ht="24" customHeight="1" x14ac:dyDescent="0.15">
      <c r="A59" s="73" t="s">
        <v>149</v>
      </c>
      <c r="B59" s="69">
        <v>24600</v>
      </c>
      <c r="C59" s="69">
        <v>12300</v>
      </c>
      <c r="D59" s="70">
        <v>4600</v>
      </c>
    </row>
    <row r="60" spans="1:4" ht="24" customHeight="1" x14ac:dyDescent="0.15">
      <c r="A60" s="73" t="s">
        <v>84</v>
      </c>
      <c r="B60" s="69">
        <v>13000</v>
      </c>
      <c r="C60" s="69">
        <v>6500</v>
      </c>
      <c r="D60" s="70">
        <v>2400</v>
      </c>
    </row>
    <row r="61" spans="1:4" ht="24" customHeight="1" x14ac:dyDescent="0.15">
      <c r="A61" s="73" t="s">
        <v>192</v>
      </c>
      <c r="B61" s="69">
        <v>12200</v>
      </c>
      <c r="C61" s="69">
        <v>6100</v>
      </c>
      <c r="D61" s="69">
        <v>2300</v>
      </c>
    </row>
    <row r="62" spans="1:4" ht="24" customHeight="1" x14ac:dyDescent="0.15">
      <c r="A62" s="73" t="s">
        <v>89</v>
      </c>
      <c r="B62" s="69">
        <v>8400</v>
      </c>
      <c r="C62" s="69">
        <v>4200</v>
      </c>
      <c r="D62" s="69">
        <v>1600</v>
      </c>
    </row>
    <row r="63" spans="1:4" ht="24" customHeight="1" x14ac:dyDescent="0.15">
      <c r="A63" s="73" t="s">
        <v>90</v>
      </c>
      <c r="B63" s="69">
        <v>8600</v>
      </c>
      <c r="C63" s="69">
        <v>4300</v>
      </c>
      <c r="D63" s="69">
        <v>1700</v>
      </c>
    </row>
    <row r="64" spans="1:4" ht="24" customHeight="1" x14ac:dyDescent="0.15">
      <c r="A64" s="73" t="s">
        <v>91</v>
      </c>
      <c r="B64" s="69">
        <v>13400</v>
      </c>
      <c r="C64" s="69">
        <v>6700</v>
      </c>
      <c r="D64" s="69">
        <v>2500</v>
      </c>
    </row>
    <row r="65" spans="1:4" ht="24" customHeight="1" x14ac:dyDescent="0.15">
      <c r="A65" s="73" t="s">
        <v>100</v>
      </c>
      <c r="B65" s="69">
        <v>7800</v>
      </c>
      <c r="C65" s="69">
        <v>3900</v>
      </c>
      <c r="D65" s="69">
        <v>1500</v>
      </c>
    </row>
    <row r="66" spans="1:4" ht="24" customHeight="1" x14ac:dyDescent="0.15">
      <c r="A66" s="73" t="s">
        <v>92</v>
      </c>
      <c r="B66" s="69">
        <v>8200</v>
      </c>
      <c r="C66" s="69">
        <v>4100</v>
      </c>
      <c r="D66" s="69">
        <v>1600</v>
      </c>
    </row>
    <row r="67" spans="1:4" ht="24" customHeight="1" x14ac:dyDescent="0.15">
      <c r="A67" s="73" t="s">
        <v>93</v>
      </c>
      <c r="B67" s="69">
        <v>8200</v>
      </c>
      <c r="C67" s="69">
        <v>4100</v>
      </c>
      <c r="D67" s="69">
        <v>1600</v>
      </c>
    </row>
    <row r="68" spans="1:4" ht="24" customHeight="1" x14ac:dyDescent="0.15">
      <c r="A68" s="73" t="s">
        <v>94</v>
      </c>
      <c r="B68" s="69">
        <v>8400</v>
      </c>
      <c r="C68" s="69">
        <v>4200</v>
      </c>
      <c r="D68" s="70">
        <v>1600</v>
      </c>
    </row>
    <row r="69" spans="1:4" ht="24" customHeight="1" x14ac:dyDescent="0.15">
      <c r="A69" s="73" t="s">
        <v>150</v>
      </c>
      <c r="B69" s="69">
        <v>11400</v>
      </c>
      <c r="C69" s="69">
        <v>5700</v>
      </c>
      <c r="D69" s="69">
        <v>2200</v>
      </c>
    </row>
    <row r="70" spans="1:4" ht="24" customHeight="1" x14ac:dyDescent="0.15">
      <c r="A70" s="73" t="s">
        <v>95</v>
      </c>
      <c r="B70" s="69">
        <v>11400</v>
      </c>
      <c r="C70" s="69">
        <v>5700</v>
      </c>
      <c r="D70" s="69">
        <v>2200</v>
      </c>
    </row>
    <row r="71" spans="1:4" ht="24" customHeight="1" x14ac:dyDescent="0.15">
      <c r="A71" s="73" t="s">
        <v>96</v>
      </c>
      <c r="B71" s="69">
        <v>8400</v>
      </c>
      <c r="C71" s="69">
        <v>4200</v>
      </c>
      <c r="D71" s="69">
        <v>1600</v>
      </c>
    </row>
    <row r="72" spans="1:4" ht="24" customHeight="1" x14ac:dyDescent="0.15">
      <c r="A72" s="73" t="s">
        <v>97</v>
      </c>
      <c r="B72" s="69">
        <v>8400</v>
      </c>
      <c r="C72" s="69">
        <v>4200</v>
      </c>
      <c r="D72" s="70">
        <v>1600</v>
      </c>
    </row>
    <row r="73" spans="1:4" ht="24" customHeight="1" x14ac:dyDescent="0.15">
      <c r="A73" s="73" t="s">
        <v>85</v>
      </c>
      <c r="B73" s="69">
        <v>12600</v>
      </c>
      <c r="C73" s="69">
        <v>6300</v>
      </c>
      <c r="D73" s="69">
        <v>2300</v>
      </c>
    </row>
    <row r="74" spans="1:4" s="83" customFormat="1" ht="24" customHeight="1" x14ac:dyDescent="0.15">
      <c r="A74" s="73" t="s">
        <v>86</v>
      </c>
      <c r="B74" s="69">
        <v>12600</v>
      </c>
      <c r="C74" s="69">
        <v>6300</v>
      </c>
      <c r="D74" s="69">
        <v>2300</v>
      </c>
    </row>
    <row r="75" spans="1:4" ht="24" customHeight="1" x14ac:dyDescent="0.15">
      <c r="A75" s="73" t="s">
        <v>151</v>
      </c>
      <c r="B75" s="69">
        <v>11600</v>
      </c>
      <c r="C75" s="69">
        <v>5800</v>
      </c>
      <c r="D75" s="69">
        <v>2200</v>
      </c>
    </row>
    <row r="76" spans="1:4" ht="24" customHeight="1" x14ac:dyDescent="0.15">
      <c r="A76" s="73" t="s">
        <v>152</v>
      </c>
      <c r="B76" s="69">
        <v>11600</v>
      </c>
      <c r="C76" s="69">
        <v>5800</v>
      </c>
      <c r="D76" s="69">
        <v>2200</v>
      </c>
    </row>
    <row r="77" spans="1:4" ht="24" customHeight="1" x14ac:dyDescent="0.15">
      <c r="A77" s="73" t="s">
        <v>153</v>
      </c>
      <c r="B77" s="69">
        <v>8400</v>
      </c>
      <c r="C77" s="69">
        <v>4200</v>
      </c>
      <c r="D77" s="69">
        <v>1600</v>
      </c>
    </row>
    <row r="78" spans="1:4" ht="24" customHeight="1" x14ac:dyDescent="0.15">
      <c r="A78" s="73" t="s">
        <v>154</v>
      </c>
      <c r="B78" s="69">
        <v>8600</v>
      </c>
      <c r="C78" s="69">
        <v>4300</v>
      </c>
      <c r="D78" s="69">
        <v>1700</v>
      </c>
    </row>
    <row r="79" spans="1:4" ht="24" customHeight="1" x14ac:dyDescent="0.15">
      <c r="A79" s="73" t="s">
        <v>155</v>
      </c>
      <c r="B79" s="69">
        <v>10400</v>
      </c>
      <c r="C79" s="69">
        <v>5200</v>
      </c>
      <c r="D79" s="69">
        <v>2000</v>
      </c>
    </row>
    <row r="80" spans="1:4" ht="24" customHeight="1" x14ac:dyDescent="0.15">
      <c r="A80" s="73" t="s">
        <v>156</v>
      </c>
      <c r="B80" s="69">
        <v>10400</v>
      </c>
      <c r="C80" s="69">
        <v>5200</v>
      </c>
      <c r="D80" s="69">
        <v>2000</v>
      </c>
    </row>
    <row r="81" spans="1:4" ht="24" customHeight="1" x14ac:dyDescent="0.15">
      <c r="A81" s="73" t="s">
        <v>87</v>
      </c>
      <c r="B81" s="69">
        <v>12200</v>
      </c>
      <c r="C81" s="69">
        <v>6100</v>
      </c>
      <c r="D81" s="69">
        <v>2300</v>
      </c>
    </row>
    <row r="82" spans="1:4" ht="24" customHeight="1" x14ac:dyDescent="0.15">
      <c r="A82" s="73" t="s">
        <v>88</v>
      </c>
      <c r="B82" s="69">
        <v>12200</v>
      </c>
      <c r="C82" s="69">
        <v>6100</v>
      </c>
      <c r="D82" s="69">
        <v>2300</v>
      </c>
    </row>
    <row r="83" spans="1:4" ht="24" customHeight="1" x14ac:dyDescent="0.15">
      <c r="A83" s="73" t="s">
        <v>117</v>
      </c>
      <c r="B83" s="69">
        <v>18800</v>
      </c>
      <c r="C83" s="69">
        <v>9400</v>
      </c>
      <c r="D83" s="69">
        <v>3600</v>
      </c>
    </row>
    <row r="84" spans="1:4" ht="24" customHeight="1" x14ac:dyDescent="0.15">
      <c r="A84" s="73" t="s">
        <v>118</v>
      </c>
      <c r="B84" s="69">
        <v>10600</v>
      </c>
      <c r="C84" s="69">
        <v>5300</v>
      </c>
      <c r="D84" s="69">
        <v>2000</v>
      </c>
    </row>
    <row r="85" spans="1:4" ht="24" customHeight="1" x14ac:dyDescent="0.15">
      <c r="A85" s="73" t="s">
        <v>119</v>
      </c>
      <c r="B85" s="69">
        <v>10200</v>
      </c>
      <c r="C85" s="69">
        <v>5100</v>
      </c>
      <c r="D85" s="69">
        <v>1900</v>
      </c>
    </row>
    <row r="86" spans="1:4" ht="24" customHeight="1" x14ac:dyDescent="0.15">
      <c r="A86" s="73" t="s">
        <v>120</v>
      </c>
      <c r="B86" s="69">
        <v>11600</v>
      </c>
      <c r="C86" s="69">
        <v>5800</v>
      </c>
      <c r="D86" s="69">
        <v>2200</v>
      </c>
    </row>
    <row r="87" spans="1:4" ht="24" customHeight="1" x14ac:dyDescent="0.15">
      <c r="A87" s="73" t="s">
        <v>121</v>
      </c>
      <c r="B87" s="69">
        <v>11600</v>
      </c>
      <c r="C87" s="69">
        <v>5800</v>
      </c>
      <c r="D87" s="69">
        <v>2200</v>
      </c>
    </row>
    <row r="88" spans="1:4" ht="24" customHeight="1" x14ac:dyDescent="0.15">
      <c r="A88" s="73" t="s">
        <v>122</v>
      </c>
      <c r="B88" s="69">
        <v>11200</v>
      </c>
      <c r="C88" s="69">
        <v>5600</v>
      </c>
      <c r="D88" s="69">
        <v>2100</v>
      </c>
    </row>
    <row r="89" spans="1:4" ht="24" customHeight="1" x14ac:dyDescent="0.15">
      <c r="A89" s="73" t="s">
        <v>123</v>
      </c>
      <c r="B89" s="69">
        <v>10200</v>
      </c>
      <c r="C89" s="69">
        <v>5100</v>
      </c>
      <c r="D89" s="69">
        <v>1900</v>
      </c>
    </row>
    <row r="90" spans="1:4" ht="24" customHeight="1" x14ac:dyDescent="0.15">
      <c r="A90" s="73" t="s">
        <v>101</v>
      </c>
      <c r="B90" s="69">
        <v>10000</v>
      </c>
      <c r="C90" s="69">
        <v>5000</v>
      </c>
      <c r="D90" s="69">
        <v>1900</v>
      </c>
    </row>
    <row r="91" spans="1:4" ht="24" customHeight="1" x14ac:dyDescent="0.15">
      <c r="A91" s="75" t="s">
        <v>102</v>
      </c>
      <c r="B91" s="69">
        <v>10000</v>
      </c>
      <c r="C91" s="69">
        <v>5000</v>
      </c>
      <c r="D91" s="69">
        <v>1900</v>
      </c>
    </row>
    <row r="92" spans="1:4" ht="24" customHeight="1" x14ac:dyDescent="0.15">
      <c r="A92" s="73" t="s">
        <v>103</v>
      </c>
      <c r="B92" s="69">
        <v>12600</v>
      </c>
      <c r="C92" s="69">
        <v>6300</v>
      </c>
      <c r="D92" s="69">
        <v>2400</v>
      </c>
    </row>
    <row r="93" spans="1:4" ht="24" customHeight="1" x14ac:dyDescent="0.15">
      <c r="A93" s="75" t="s">
        <v>104</v>
      </c>
      <c r="B93" s="79">
        <v>12800</v>
      </c>
      <c r="C93" s="79">
        <v>6400</v>
      </c>
      <c r="D93" s="80">
        <v>2500</v>
      </c>
    </row>
    <row r="94" spans="1:4" ht="24" customHeight="1" x14ac:dyDescent="0.15">
      <c r="A94" s="75" t="s">
        <v>105</v>
      </c>
      <c r="B94" s="79">
        <v>12600</v>
      </c>
      <c r="C94" s="79">
        <v>6300</v>
      </c>
      <c r="D94" s="80">
        <v>2400</v>
      </c>
    </row>
    <row r="95" spans="1:4" ht="24" customHeight="1" x14ac:dyDescent="0.15">
      <c r="A95" s="75" t="s">
        <v>157</v>
      </c>
      <c r="B95" s="79">
        <v>12600</v>
      </c>
      <c r="C95" s="79">
        <v>6300</v>
      </c>
      <c r="D95" s="80">
        <v>2400</v>
      </c>
    </row>
    <row r="96" spans="1:4" ht="24" customHeight="1" x14ac:dyDescent="0.15">
      <c r="A96" s="75" t="s">
        <v>129</v>
      </c>
      <c r="B96" s="79">
        <v>11800</v>
      </c>
      <c r="C96" s="79">
        <v>5900</v>
      </c>
      <c r="D96" s="80">
        <v>2200</v>
      </c>
    </row>
    <row r="97" spans="1:4" ht="24" customHeight="1" x14ac:dyDescent="0.15">
      <c r="A97" s="75" t="s">
        <v>130</v>
      </c>
      <c r="B97" s="79">
        <v>12200</v>
      </c>
      <c r="C97" s="79">
        <v>6100</v>
      </c>
      <c r="D97" s="80">
        <v>2300</v>
      </c>
    </row>
    <row r="98" spans="1:4" ht="24" customHeight="1" x14ac:dyDescent="0.15">
      <c r="A98" s="81" t="s">
        <v>131</v>
      </c>
      <c r="B98" s="69">
        <v>10000</v>
      </c>
      <c r="C98" s="69">
        <v>5000</v>
      </c>
      <c r="D98" s="69">
        <v>1900</v>
      </c>
    </row>
    <row r="99" spans="1:4" ht="24" customHeight="1" x14ac:dyDescent="0.15">
      <c r="A99" s="81" t="s">
        <v>132</v>
      </c>
      <c r="B99" s="69">
        <v>10200</v>
      </c>
      <c r="C99" s="69">
        <v>5100</v>
      </c>
      <c r="D99" s="69">
        <v>1900</v>
      </c>
    </row>
    <row r="100" spans="1:4" ht="24" customHeight="1" x14ac:dyDescent="0.15">
      <c r="A100" s="81" t="s">
        <v>128</v>
      </c>
      <c r="B100" s="69">
        <v>10000</v>
      </c>
      <c r="C100" s="69">
        <v>5000</v>
      </c>
      <c r="D100" s="69">
        <v>1900</v>
      </c>
    </row>
    <row r="101" spans="1:4" ht="24" customHeight="1" x14ac:dyDescent="0.15">
      <c r="A101" s="81" t="s">
        <v>126</v>
      </c>
      <c r="B101" s="69">
        <v>10200</v>
      </c>
      <c r="C101" s="69">
        <v>5100</v>
      </c>
      <c r="D101" s="69">
        <v>1900</v>
      </c>
    </row>
    <row r="102" spans="1:4" ht="24" customHeight="1" x14ac:dyDescent="0.15">
      <c r="A102" s="81" t="s">
        <v>127</v>
      </c>
      <c r="B102" s="69">
        <v>11800</v>
      </c>
      <c r="C102" s="69">
        <v>5900</v>
      </c>
      <c r="D102" s="69">
        <v>2200</v>
      </c>
    </row>
    <row r="103" spans="1:4" ht="24" customHeight="1" x14ac:dyDescent="0.15">
      <c r="A103" s="81" t="s">
        <v>124</v>
      </c>
      <c r="B103" s="69">
        <v>11000</v>
      </c>
      <c r="C103" s="69">
        <v>5500</v>
      </c>
      <c r="D103" s="69">
        <v>2100</v>
      </c>
    </row>
    <row r="104" spans="1:4" ht="24" customHeight="1" x14ac:dyDescent="0.15">
      <c r="A104" s="81" t="s">
        <v>125</v>
      </c>
      <c r="B104" s="69">
        <v>11000</v>
      </c>
      <c r="C104" s="69">
        <v>5500</v>
      </c>
      <c r="D104" s="69">
        <v>2100</v>
      </c>
    </row>
    <row r="105" spans="1:4" ht="24" customHeight="1" x14ac:dyDescent="0.15">
      <c r="A105" s="81" t="s">
        <v>133</v>
      </c>
      <c r="B105" s="69">
        <v>10800</v>
      </c>
      <c r="C105" s="69">
        <v>5400</v>
      </c>
      <c r="D105" s="69">
        <v>2000</v>
      </c>
    </row>
    <row r="106" spans="1:4" ht="24" customHeight="1" x14ac:dyDescent="0.15">
      <c r="A106" s="81" t="s">
        <v>137</v>
      </c>
      <c r="B106" s="69">
        <v>13000</v>
      </c>
      <c r="C106" s="69">
        <v>6500</v>
      </c>
      <c r="D106" s="69">
        <v>2400</v>
      </c>
    </row>
    <row r="107" spans="1:4" ht="24" customHeight="1" x14ac:dyDescent="0.15">
      <c r="A107" s="81" t="s">
        <v>138</v>
      </c>
      <c r="B107" s="69">
        <v>13200</v>
      </c>
      <c r="C107" s="69">
        <v>6600</v>
      </c>
      <c r="D107" s="69">
        <v>2500</v>
      </c>
    </row>
    <row r="108" spans="1:4" ht="24" customHeight="1" x14ac:dyDescent="0.15">
      <c r="A108" s="81" t="s">
        <v>139</v>
      </c>
      <c r="B108" s="69">
        <v>10200</v>
      </c>
      <c r="C108" s="69">
        <v>5100</v>
      </c>
      <c r="D108" s="69">
        <v>1900</v>
      </c>
    </row>
    <row r="109" spans="1:4" ht="24" customHeight="1" x14ac:dyDescent="0.15">
      <c r="A109" s="81" t="s">
        <v>116</v>
      </c>
      <c r="B109" s="69">
        <v>10200</v>
      </c>
      <c r="C109" s="69">
        <v>5100</v>
      </c>
      <c r="D109" s="69">
        <v>1900</v>
      </c>
    </row>
    <row r="110" spans="1:4" ht="24" customHeight="1" x14ac:dyDescent="0.15">
      <c r="A110" s="81" t="s">
        <v>134</v>
      </c>
      <c r="B110" s="69">
        <v>10200</v>
      </c>
      <c r="C110" s="69">
        <v>5100</v>
      </c>
      <c r="D110" s="69">
        <v>1900</v>
      </c>
    </row>
    <row r="111" spans="1:4" ht="24" customHeight="1" x14ac:dyDescent="0.15">
      <c r="A111" s="81" t="s">
        <v>135</v>
      </c>
      <c r="B111" s="69">
        <v>10200</v>
      </c>
      <c r="C111" s="69">
        <v>5100</v>
      </c>
      <c r="D111" s="69">
        <v>1900</v>
      </c>
    </row>
    <row r="112" spans="1:4" ht="24" customHeight="1" x14ac:dyDescent="0.15">
      <c r="A112" s="84" t="s">
        <v>136</v>
      </c>
      <c r="B112" s="69">
        <v>13600</v>
      </c>
      <c r="C112" s="69">
        <v>6800</v>
      </c>
      <c r="D112" s="69">
        <v>2500</v>
      </c>
    </row>
    <row r="113" spans="1:4" ht="24" customHeight="1" x14ac:dyDescent="0.15">
      <c r="A113" s="81" t="s">
        <v>158</v>
      </c>
      <c r="B113" s="69">
        <v>11800</v>
      </c>
      <c r="C113" s="69">
        <v>5900</v>
      </c>
      <c r="D113" s="69">
        <v>2200</v>
      </c>
    </row>
    <row r="114" spans="1:4" ht="24" customHeight="1" x14ac:dyDescent="0.15">
      <c r="A114" s="81" t="s">
        <v>140</v>
      </c>
      <c r="B114" s="69">
        <v>12200</v>
      </c>
      <c r="C114" s="69">
        <v>6100</v>
      </c>
      <c r="D114" s="69">
        <v>2300</v>
      </c>
    </row>
    <row r="115" spans="1:4" ht="24" customHeight="1" x14ac:dyDescent="0.15">
      <c r="A115" s="81" t="s">
        <v>141</v>
      </c>
      <c r="B115" s="69">
        <v>7600</v>
      </c>
      <c r="C115" s="69">
        <v>3800</v>
      </c>
      <c r="D115" s="69">
        <v>1400</v>
      </c>
    </row>
    <row r="116" spans="1:4" ht="24" customHeight="1" x14ac:dyDescent="0.15">
      <c r="A116" s="82" t="s">
        <v>142</v>
      </c>
      <c r="B116" s="69">
        <v>8000</v>
      </c>
      <c r="C116" s="69">
        <v>4000</v>
      </c>
      <c r="D116" s="69">
        <v>1500</v>
      </c>
    </row>
    <row r="117" spans="1:4" ht="24" customHeight="1" x14ac:dyDescent="0.15">
      <c r="A117" s="87" t="s">
        <v>191</v>
      </c>
      <c r="B117" s="69">
        <v>24800</v>
      </c>
      <c r="C117" s="69">
        <v>12400</v>
      </c>
      <c r="D117" s="69">
        <v>4600</v>
      </c>
    </row>
    <row r="118" spans="1:4" ht="24" customHeight="1" x14ac:dyDescent="0.15">
      <c r="A118" s="87" t="s">
        <v>193</v>
      </c>
      <c r="B118" s="69">
        <v>24800</v>
      </c>
      <c r="C118" s="69">
        <v>12400</v>
      </c>
      <c r="D118" s="69">
        <v>4600</v>
      </c>
    </row>
    <row r="119" spans="1:4" ht="24" customHeight="1" x14ac:dyDescent="0.15">
      <c r="A119" s="87" t="s">
        <v>194</v>
      </c>
      <c r="B119" s="69">
        <v>24800</v>
      </c>
      <c r="C119" s="69">
        <v>12400</v>
      </c>
      <c r="D119" s="69">
        <v>4600</v>
      </c>
    </row>
    <row r="120" spans="1:4" ht="24" customHeight="1" x14ac:dyDescent="0.15">
      <c r="A120" s="87" t="s">
        <v>195</v>
      </c>
      <c r="B120" s="69">
        <v>13400</v>
      </c>
      <c r="C120" s="69">
        <v>6700</v>
      </c>
      <c r="D120" s="69">
        <v>2500</v>
      </c>
    </row>
    <row r="121" spans="1:4" ht="24" customHeight="1" x14ac:dyDescent="0.15">
      <c r="A121" s="87" t="s">
        <v>196</v>
      </c>
      <c r="B121" s="69">
        <v>13400</v>
      </c>
      <c r="C121" s="69">
        <v>6700</v>
      </c>
      <c r="D121" s="69">
        <v>2500</v>
      </c>
    </row>
    <row r="122" spans="1:4" ht="24" customHeight="1" x14ac:dyDescent="0.15">
      <c r="A122" s="85" t="s">
        <v>197</v>
      </c>
      <c r="B122" s="69">
        <v>13400</v>
      </c>
      <c r="C122" s="69">
        <v>6700</v>
      </c>
      <c r="D122" s="69">
        <v>2500</v>
      </c>
    </row>
    <row r="123" spans="1:4" ht="24" customHeight="1" x14ac:dyDescent="0.15">
      <c r="A123" s="87" t="s">
        <v>198</v>
      </c>
      <c r="B123" s="69">
        <v>13400</v>
      </c>
      <c r="C123" s="69">
        <v>6700</v>
      </c>
      <c r="D123" s="69">
        <v>2500</v>
      </c>
    </row>
    <row r="124" spans="1:4" ht="24" customHeight="1" x14ac:dyDescent="0.15">
      <c r="A124" s="87" t="s">
        <v>199</v>
      </c>
      <c r="B124" s="69">
        <v>24800</v>
      </c>
      <c r="C124" s="69">
        <v>12400</v>
      </c>
      <c r="D124" s="69">
        <v>4600</v>
      </c>
    </row>
    <row r="125" spans="1:4" ht="24" customHeight="1" x14ac:dyDescent="0.15">
      <c r="A125" s="87" t="s">
        <v>200</v>
      </c>
      <c r="B125" s="69">
        <v>24800</v>
      </c>
      <c r="C125" s="69">
        <v>12400</v>
      </c>
      <c r="D125" s="69">
        <v>4600</v>
      </c>
    </row>
    <row r="126" spans="1:4" ht="24" customHeight="1" x14ac:dyDescent="0.15">
      <c r="A126" s="87" t="s">
        <v>201</v>
      </c>
      <c r="B126" s="69">
        <v>24800</v>
      </c>
      <c r="C126" s="69">
        <v>12400</v>
      </c>
      <c r="D126" s="69">
        <v>4600</v>
      </c>
    </row>
    <row r="127" spans="1:4" ht="24" customHeight="1" x14ac:dyDescent="0.15">
      <c r="A127" s="87" t="s">
        <v>202</v>
      </c>
      <c r="B127" s="69">
        <v>13400</v>
      </c>
      <c r="C127" s="69">
        <v>6700</v>
      </c>
      <c r="D127" s="69">
        <v>2500</v>
      </c>
    </row>
    <row r="128" spans="1:4" ht="24" customHeight="1" x14ac:dyDescent="0.15">
      <c r="A128" s="85" t="s">
        <v>203</v>
      </c>
      <c r="B128" s="69">
        <v>13400</v>
      </c>
      <c r="C128" s="69">
        <v>6700</v>
      </c>
      <c r="D128" s="69">
        <v>2500</v>
      </c>
    </row>
    <row r="129" spans="1:4" ht="24" customHeight="1" x14ac:dyDescent="0.15">
      <c r="A129" s="85" t="s">
        <v>204</v>
      </c>
      <c r="B129" s="69">
        <v>13400</v>
      </c>
      <c r="C129" s="69">
        <v>6700</v>
      </c>
      <c r="D129" s="69">
        <v>2500</v>
      </c>
    </row>
    <row r="130" spans="1:4" ht="24" customHeight="1" x14ac:dyDescent="0.15">
      <c r="A130" s="85" t="s">
        <v>205</v>
      </c>
      <c r="B130" s="69">
        <v>13400</v>
      </c>
      <c r="C130" s="69">
        <v>6700</v>
      </c>
      <c r="D130" s="69">
        <v>2500</v>
      </c>
    </row>
    <row r="131" spans="1:4" ht="24" customHeight="1" x14ac:dyDescent="0.15">
      <c r="A131" s="85" t="s">
        <v>206</v>
      </c>
      <c r="B131" s="69">
        <v>7400</v>
      </c>
      <c r="C131" s="69">
        <v>3700</v>
      </c>
      <c r="D131" s="69">
        <v>1400</v>
      </c>
    </row>
    <row r="132" spans="1:4" ht="24" customHeight="1" x14ac:dyDescent="0.15">
      <c r="A132" s="85" t="s">
        <v>207</v>
      </c>
      <c r="B132" s="69">
        <v>7400</v>
      </c>
      <c r="C132" s="69">
        <v>3700</v>
      </c>
      <c r="D132" s="69">
        <v>1400</v>
      </c>
    </row>
    <row r="133" spans="1:4" ht="24" customHeight="1" x14ac:dyDescent="0.15">
      <c r="A133" s="85" t="s">
        <v>107</v>
      </c>
      <c r="B133" s="69">
        <v>17200</v>
      </c>
      <c r="C133" s="69">
        <v>8600</v>
      </c>
      <c r="D133" s="69">
        <v>3200</v>
      </c>
    </row>
    <row r="134" spans="1:4" ht="24" customHeight="1" x14ac:dyDescent="0.15">
      <c r="A134" s="87" t="s">
        <v>208</v>
      </c>
      <c r="B134" s="69">
        <v>41600</v>
      </c>
      <c r="C134" s="69">
        <v>20800</v>
      </c>
      <c r="D134" s="69">
        <v>7700</v>
      </c>
    </row>
    <row r="135" spans="1:4" ht="24" customHeight="1" x14ac:dyDescent="0.15">
      <c r="A135" s="87" t="s">
        <v>209</v>
      </c>
      <c r="B135" s="69">
        <v>13400</v>
      </c>
      <c r="C135" s="69">
        <v>6700</v>
      </c>
      <c r="D135" s="69">
        <v>2500</v>
      </c>
    </row>
    <row r="136" spans="1:4" ht="24" customHeight="1" x14ac:dyDescent="0.15">
      <c r="A136" s="87" t="s">
        <v>210</v>
      </c>
      <c r="B136" s="69">
        <v>13400</v>
      </c>
      <c r="C136" s="69">
        <v>6700</v>
      </c>
      <c r="D136" s="69">
        <v>2500</v>
      </c>
    </row>
    <row r="137" spans="1:4" ht="24" customHeight="1" x14ac:dyDescent="0.15">
      <c r="A137" s="85" t="s">
        <v>211</v>
      </c>
      <c r="B137" s="69">
        <v>13400</v>
      </c>
      <c r="C137" s="69">
        <v>6700</v>
      </c>
      <c r="D137" s="69">
        <v>2500</v>
      </c>
    </row>
    <row r="138" spans="1:4" ht="24" customHeight="1" x14ac:dyDescent="0.15">
      <c r="A138" s="85" t="s">
        <v>212</v>
      </c>
      <c r="B138" s="69">
        <v>14000</v>
      </c>
      <c r="C138" s="69">
        <v>7000</v>
      </c>
      <c r="D138" s="69">
        <v>2600</v>
      </c>
    </row>
    <row r="139" spans="1:4" ht="24" customHeight="1" x14ac:dyDescent="0.15">
      <c r="A139" s="85" t="s">
        <v>213</v>
      </c>
      <c r="B139" s="69">
        <v>52600</v>
      </c>
      <c r="C139" s="69">
        <v>26300</v>
      </c>
      <c r="D139" s="69">
        <v>9700</v>
      </c>
    </row>
    <row r="140" spans="1:4" ht="24" customHeight="1" x14ac:dyDescent="0.15">
      <c r="A140" s="85" t="s">
        <v>214</v>
      </c>
      <c r="B140" s="69">
        <v>26400</v>
      </c>
      <c r="C140" s="69">
        <v>13200</v>
      </c>
      <c r="D140" s="69">
        <v>4900</v>
      </c>
    </row>
    <row r="141" spans="1:4" ht="24" customHeight="1" x14ac:dyDescent="0.15">
      <c r="A141" s="85" t="s">
        <v>215</v>
      </c>
      <c r="B141" s="69">
        <v>25400</v>
      </c>
      <c r="C141" s="69">
        <v>12700</v>
      </c>
      <c r="D141" s="69">
        <v>4700</v>
      </c>
    </row>
    <row r="142" spans="1:4" ht="24" customHeight="1" x14ac:dyDescent="0.15">
      <c r="A142" s="85" t="s">
        <v>216</v>
      </c>
      <c r="B142" s="69">
        <v>45200</v>
      </c>
      <c r="C142" s="69">
        <v>22600</v>
      </c>
      <c r="D142" s="69">
        <v>8300</v>
      </c>
    </row>
    <row r="143" spans="1:4" ht="24" customHeight="1" x14ac:dyDescent="0.15">
      <c r="A143" s="85" t="s">
        <v>217</v>
      </c>
      <c r="B143" s="69">
        <v>22800</v>
      </c>
      <c r="C143" s="69">
        <v>11400</v>
      </c>
      <c r="D143" s="69">
        <v>4200</v>
      </c>
    </row>
    <row r="144" spans="1:4" ht="24" customHeight="1" x14ac:dyDescent="0.15">
      <c r="A144" s="85" t="s">
        <v>218</v>
      </c>
      <c r="B144" s="69">
        <v>8200</v>
      </c>
      <c r="C144" s="69">
        <v>4100</v>
      </c>
      <c r="D144" s="69">
        <v>1600</v>
      </c>
    </row>
    <row r="145" spans="1:4" ht="24" customHeight="1" x14ac:dyDescent="0.15">
      <c r="A145" s="85" t="s">
        <v>219</v>
      </c>
      <c r="B145" s="69">
        <v>26800</v>
      </c>
      <c r="C145" s="69">
        <v>13400</v>
      </c>
      <c r="D145" s="69">
        <v>5000</v>
      </c>
    </row>
    <row r="146" spans="1:4" ht="24" customHeight="1" x14ac:dyDescent="0.15">
      <c r="A146" s="85" t="s">
        <v>108</v>
      </c>
      <c r="B146" s="69">
        <v>45200</v>
      </c>
      <c r="C146" s="69">
        <v>22600</v>
      </c>
      <c r="D146" s="69">
        <v>8300</v>
      </c>
    </row>
    <row r="147" spans="1:4" ht="24" customHeight="1" x14ac:dyDescent="0.15">
      <c r="A147" s="85" t="s">
        <v>220</v>
      </c>
      <c r="B147" s="69">
        <v>16600</v>
      </c>
      <c r="C147" s="69">
        <v>8300</v>
      </c>
      <c r="D147" s="69">
        <v>3100</v>
      </c>
    </row>
    <row r="148" spans="1:4" ht="24" customHeight="1" x14ac:dyDescent="0.15">
      <c r="A148" s="85" t="s">
        <v>221</v>
      </c>
      <c r="B148" s="69">
        <v>16600</v>
      </c>
      <c r="C148" s="69">
        <v>8300</v>
      </c>
      <c r="D148" s="69">
        <v>3100</v>
      </c>
    </row>
    <row r="149" spans="1:4" ht="24" customHeight="1" x14ac:dyDescent="0.15">
      <c r="A149" s="87" t="s">
        <v>222</v>
      </c>
      <c r="B149" s="69">
        <v>16600</v>
      </c>
      <c r="C149" s="69">
        <v>8300</v>
      </c>
      <c r="D149" s="69">
        <v>3100</v>
      </c>
    </row>
    <row r="150" spans="1:4" ht="24" customHeight="1" x14ac:dyDescent="0.15">
      <c r="A150" s="87" t="s">
        <v>223</v>
      </c>
      <c r="B150" s="69">
        <v>16600</v>
      </c>
      <c r="C150" s="69">
        <v>8300</v>
      </c>
      <c r="D150" s="69">
        <v>3100</v>
      </c>
    </row>
    <row r="151" spans="1:4" ht="24" customHeight="1" x14ac:dyDescent="0.15">
      <c r="A151" s="87" t="s">
        <v>224</v>
      </c>
      <c r="B151" s="69">
        <v>54800</v>
      </c>
      <c r="C151" s="69">
        <v>27400</v>
      </c>
      <c r="D151" s="69">
        <v>10100</v>
      </c>
    </row>
    <row r="152" spans="1:4" ht="24" customHeight="1" x14ac:dyDescent="0.15">
      <c r="A152" s="87" t="s">
        <v>225</v>
      </c>
      <c r="B152" s="69">
        <v>17200</v>
      </c>
      <c r="C152" s="69">
        <v>8600</v>
      </c>
      <c r="D152" s="69">
        <v>3200</v>
      </c>
    </row>
    <row r="153" spans="1:4" ht="24" customHeight="1" x14ac:dyDescent="0.15">
      <c r="A153" s="87" t="s">
        <v>226</v>
      </c>
      <c r="B153" s="69">
        <v>17000</v>
      </c>
      <c r="C153" s="69">
        <v>8500</v>
      </c>
      <c r="D153" s="69">
        <v>3200</v>
      </c>
    </row>
    <row r="154" spans="1:4" ht="24" customHeight="1" x14ac:dyDescent="0.15">
      <c r="A154" s="87" t="s">
        <v>227</v>
      </c>
      <c r="B154" s="69">
        <v>17000</v>
      </c>
      <c r="C154" s="69">
        <v>8500</v>
      </c>
      <c r="D154" s="69">
        <v>3200</v>
      </c>
    </row>
    <row r="155" spans="1:4" ht="24" customHeight="1" x14ac:dyDescent="0.15">
      <c r="A155" s="87" t="s">
        <v>228</v>
      </c>
      <c r="B155" s="69">
        <v>17000</v>
      </c>
      <c r="C155" s="69">
        <v>8500</v>
      </c>
      <c r="D155" s="69">
        <v>3200</v>
      </c>
    </row>
    <row r="156" spans="1:4" ht="24" customHeight="1" x14ac:dyDescent="0.15">
      <c r="A156" s="87" t="s">
        <v>229</v>
      </c>
      <c r="B156" s="69">
        <v>17000</v>
      </c>
      <c r="C156" s="69">
        <v>8500</v>
      </c>
      <c r="D156" s="69">
        <v>3200</v>
      </c>
    </row>
    <row r="157" spans="1:4" ht="24" customHeight="1" x14ac:dyDescent="0.15">
      <c r="A157" s="87" t="s">
        <v>230</v>
      </c>
      <c r="B157" s="69">
        <v>17000</v>
      </c>
      <c r="C157" s="69">
        <v>8500</v>
      </c>
      <c r="D157" s="69">
        <v>3200</v>
      </c>
    </row>
    <row r="158" spans="1:4" ht="24" customHeight="1" x14ac:dyDescent="0.15">
      <c r="A158" s="87" t="s">
        <v>231</v>
      </c>
      <c r="B158" s="69">
        <v>28800</v>
      </c>
      <c r="C158" s="69">
        <v>14400</v>
      </c>
      <c r="D158" s="69">
        <v>5300</v>
      </c>
    </row>
    <row r="159" spans="1:4" ht="24" customHeight="1" x14ac:dyDescent="0.15">
      <c r="A159" s="87" t="s">
        <v>232</v>
      </c>
      <c r="B159" s="69">
        <v>28800</v>
      </c>
      <c r="C159" s="69">
        <v>14400</v>
      </c>
      <c r="D159" s="69">
        <v>5300</v>
      </c>
    </row>
    <row r="160" spans="1:4" ht="24" customHeight="1" x14ac:dyDescent="0.15">
      <c r="A160" s="87" t="s">
        <v>233</v>
      </c>
      <c r="B160" s="69">
        <v>39600</v>
      </c>
      <c r="C160" s="69">
        <v>19800</v>
      </c>
      <c r="D160" s="69">
        <v>7300</v>
      </c>
    </row>
    <row r="161" spans="1:4" ht="24" customHeight="1" x14ac:dyDescent="0.15">
      <c r="A161" s="87" t="s">
        <v>234</v>
      </c>
      <c r="B161" s="69">
        <v>39400</v>
      </c>
      <c r="C161" s="69">
        <v>19700</v>
      </c>
      <c r="D161" s="69">
        <v>7300</v>
      </c>
    </row>
    <row r="162" spans="1:4" ht="24" customHeight="1" x14ac:dyDescent="0.15">
      <c r="A162" s="87" t="s">
        <v>235</v>
      </c>
      <c r="B162" s="69">
        <v>68800</v>
      </c>
      <c r="C162" s="69">
        <v>34400</v>
      </c>
      <c r="D162" s="69">
        <v>12700</v>
      </c>
    </row>
    <row r="163" spans="1:4" ht="24" customHeight="1" x14ac:dyDescent="0.15">
      <c r="A163" s="87" t="s">
        <v>236</v>
      </c>
      <c r="B163" s="69">
        <v>54800</v>
      </c>
      <c r="C163" s="69">
        <v>27400</v>
      </c>
      <c r="D163" s="69">
        <v>10100</v>
      </c>
    </row>
    <row r="164" spans="1:4" ht="24" customHeight="1" x14ac:dyDescent="0.15">
      <c r="A164" s="81" t="s">
        <v>159</v>
      </c>
      <c r="B164" s="69">
        <v>68800</v>
      </c>
      <c r="C164" s="69">
        <v>34400</v>
      </c>
      <c r="D164" s="69">
        <v>12700</v>
      </c>
    </row>
    <row r="165" spans="1:4" ht="24" customHeight="1" x14ac:dyDescent="0.15">
      <c r="A165" s="81" t="s">
        <v>106</v>
      </c>
      <c r="B165" s="69">
        <v>30000</v>
      </c>
      <c r="C165" s="69">
        <v>15000</v>
      </c>
      <c r="D165" s="69">
        <v>5500</v>
      </c>
    </row>
    <row r="166" spans="1:4" ht="24" customHeight="1" x14ac:dyDescent="0.15">
      <c r="A166" s="81" t="s">
        <v>160</v>
      </c>
      <c r="B166" s="69">
        <v>6000</v>
      </c>
      <c r="C166" s="69">
        <v>3000</v>
      </c>
      <c r="D166" s="69">
        <v>1100</v>
      </c>
    </row>
    <row r="167" spans="1:4" ht="24" customHeight="1" x14ac:dyDescent="0.15">
      <c r="A167" s="81" t="s">
        <v>161</v>
      </c>
      <c r="B167" s="69">
        <v>16000</v>
      </c>
      <c r="C167" s="69">
        <v>8000</v>
      </c>
      <c r="D167" s="69">
        <v>3000</v>
      </c>
    </row>
    <row r="168" spans="1:4" ht="24" customHeight="1" x14ac:dyDescent="0.15">
      <c r="A168" s="81" t="s">
        <v>162</v>
      </c>
      <c r="B168" s="69">
        <v>6000</v>
      </c>
      <c r="C168" s="69">
        <v>3000</v>
      </c>
      <c r="D168" s="69">
        <v>1100</v>
      </c>
    </row>
    <row r="169" spans="1:4" ht="24" customHeight="1" x14ac:dyDescent="0.15">
      <c r="A169" s="81" t="s">
        <v>163</v>
      </c>
      <c r="B169" s="69">
        <v>16000</v>
      </c>
      <c r="C169" s="69">
        <v>8000</v>
      </c>
      <c r="D169" s="69">
        <v>3000</v>
      </c>
    </row>
  </sheetData>
  <phoneticPr fontId="2"/>
  <pageMargins left="0.98425196850393704" right="0.98425196850393704" top="0.78740157480314965" bottom="0.78740157480314965" header="0.51181102362204722" footer="0.51181102362204722"/>
  <pageSetup paperSize="9" scale="91" fitToHeight="0" orientation="portrait" verticalDpi="30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41"/>
  <sheetViews>
    <sheetView workbookViewId="0">
      <selection activeCell="I1" sqref="I1"/>
    </sheetView>
  </sheetViews>
  <sheetFormatPr defaultColWidth="8" defaultRowHeight="13.5" x14ac:dyDescent="0.15"/>
  <cols>
    <col min="1" max="1" width="2.125" style="2" customWidth="1"/>
    <col min="2" max="2" width="12.875" style="2" customWidth="1"/>
    <col min="3" max="3" width="14.625" style="2" bestFit="1" customWidth="1"/>
    <col min="4" max="4" width="3.25" style="3" customWidth="1"/>
    <col min="5" max="5" width="12.5" style="2" customWidth="1"/>
    <col min="6" max="6" width="3.25" style="3" customWidth="1"/>
    <col min="7" max="7" width="8" style="2" bestFit="1" customWidth="1"/>
    <col min="8" max="8" width="3.25" style="2" customWidth="1"/>
    <col min="9" max="9" width="16.875" style="2" customWidth="1"/>
    <col min="10" max="10" width="1.25" style="2" customWidth="1"/>
    <col min="11" max="16384" width="8" style="2"/>
  </cols>
  <sheetData>
    <row r="1" spans="2:9" ht="21" customHeight="1" x14ac:dyDescent="0.15">
      <c r="B1" s="45" t="s">
        <v>35</v>
      </c>
      <c r="H1" s="4" t="s">
        <v>3</v>
      </c>
      <c r="I1" s="5"/>
    </row>
    <row r="2" spans="2:9" ht="21" customHeight="1" x14ac:dyDescent="0.15">
      <c r="G2" s="4"/>
      <c r="I2" s="5"/>
    </row>
    <row r="3" spans="2:9" ht="21" customHeight="1" x14ac:dyDescent="0.15">
      <c r="D3" s="6" t="s">
        <v>4</v>
      </c>
    </row>
    <row r="4" spans="2:9" ht="21" customHeight="1" x14ac:dyDescent="0.15"/>
    <row r="5" spans="2:9" ht="21" customHeight="1" x14ac:dyDescent="0.15">
      <c r="B5" s="2" t="s">
        <v>5</v>
      </c>
    </row>
    <row r="6" spans="2:9" ht="21" customHeight="1" x14ac:dyDescent="0.15">
      <c r="I6" s="7" t="s">
        <v>6</v>
      </c>
    </row>
    <row r="7" spans="2:9" ht="21" customHeight="1" x14ac:dyDescent="0.15"/>
    <row r="8" spans="2:9" ht="21" customHeight="1" x14ac:dyDescent="0.15"/>
    <row r="9" spans="2:9" ht="21" customHeight="1" x14ac:dyDescent="0.15">
      <c r="B9" s="8" t="s">
        <v>7</v>
      </c>
    </row>
    <row r="10" spans="2:9" ht="21" customHeight="1" x14ac:dyDescent="0.15">
      <c r="C10" s="95"/>
      <c r="D10" s="95"/>
      <c r="E10" s="95"/>
      <c r="F10" s="95"/>
      <c r="G10" s="95"/>
    </row>
    <row r="11" spans="2:9" ht="21" customHeight="1" x14ac:dyDescent="0.15">
      <c r="D11" s="2" t="s">
        <v>25</v>
      </c>
    </row>
    <row r="12" spans="2:9" ht="21" customHeight="1" x14ac:dyDescent="0.15"/>
    <row r="13" spans="2:9" ht="21" customHeight="1" x14ac:dyDescent="0.15"/>
    <row r="14" spans="2:9" ht="21" customHeight="1" x14ac:dyDescent="0.15"/>
    <row r="15" spans="2:9" ht="21" customHeight="1" x14ac:dyDescent="0.15">
      <c r="B15" s="8" t="s">
        <v>8</v>
      </c>
      <c r="C15" s="46" t="e">
        <f>I31</f>
        <v>#REF!</v>
      </c>
      <c r="D15" s="3" t="s">
        <v>9</v>
      </c>
    </row>
    <row r="16" spans="2:9" ht="21" customHeight="1" x14ac:dyDescent="0.15"/>
    <row r="17" spans="2:9" ht="21" customHeight="1" x14ac:dyDescent="0.15"/>
    <row r="18" spans="2:9" ht="21" customHeight="1" x14ac:dyDescent="0.15"/>
    <row r="19" spans="2:9" ht="21" customHeight="1" x14ac:dyDescent="0.15"/>
    <row r="20" spans="2:9" ht="21" customHeight="1" thickBot="1" x14ac:dyDescent="0.2">
      <c r="B20" s="2" t="s">
        <v>10</v>
      </c>
    </row>
    <row r="21" spans="2:9" ht="21" customHeight="1" x14ac:dyDescent="0.15">
      <c r="B21" s="9" t="s">
        <v>11</v>
      </c>
      <c r="C21" s="10"/>
      <c r="D21" s="11"/>
      <c r="E21" s="10"/>
      <c r="F21" s="11"/>
      <c r="G21" s="10"/>
      <c r="H21" s="10"/>
      <c r="I21" s="12" t="s">
        <v>12</v>
      </c>
    </row>
    <row r="22" spans="2:9" ht="24" x14ac:dyDescent="0.15">
      <c r="B22" s="13"/>
      <c r="C22" s="14" t="s">
        <v>13</v>
      </c>
      <c r="D22" s="15"/>
      <c r="E22" s="16" t="s">
        <v>14</v>
      </c>
      <c r="F22" s="17"/>
      <c r="G22" s="18"/>
      <c r="H22" s="19"/>
      <c r="I22" s="20"/>
    </row>
    <row r="23" spans="2:9" ht="21" customHeight="1" x14ac:dyDescent="0.15">
      <c r="B23" s="21" t="s">
        <v>15</v>
      </c>
      <c r="C23" s="22">
        <v>300</v>
      </c>
      <c r="D23" s="23" t="s">
        <v>16</v>
      </c>
      <c r="E23" s="24" t="e">
        <f>#REF!</f>
        <v>#REF!</v>
      </c>
      <c r="F23" s="23"/>
      <c r="G23" s="22"/>
      <c r="H23" s="23" t="s">
        <v>17</v>
      </c>
      <c r="I23" s="25" t="e">
        <f>C23*E23</f>
        <v>#REF!</v>
      </c>
    </row>
    <row r="24" spans="2:9" ht="21" customHeight="1" x14ac:dyDescent="0.15">
      <c r="B24" s="21"/>
      <c r="C24" s="22"/>
      <c r="D24" s="23"/>
      <c r="E24" s="22"/>
      <c r="F24" s="23"/>
      <c r="G24" s="22"/>
      <c r="H24" s="22"/>
      <c r="I24" s="26"/>
    </row>
    <row r="25" spans="2:9" ht="24" x14ac:dyDescent="0.15">
      <c r="B25" s="27"/>
      <c r="C25" s="41" t="s">
        <v>32</v>
      </c>
      <c r="D25" s="28"/>
      <c r="E25" s="29" t="s">
        <v>18</v>
      </c>
      <c r="F25" s="28"/>
      <c r="G25" s="29" t="s">
        <v>19</v>
      </c>
      <c r="H25" s="30"/>
      <c r="I25" s="31"/>
    </row>
    <row r="26" spans="2:9" ht="21" customHeight="1" x14ac:dyDescent="0.15">
      <c r="B26" s="21" t="s">
        <v>20</v>
      </c>
      <c r="C26" s="47">
        <v>20</v>
      </c>
      <c r="D26" s="42" t="s">
        <v>33</v>
      </c>
      <c r="E26" s="48">
        <v>404</v>
      </c>
      <c r="F26" s="42" t="s">
        <v>33</v>
      </c>
      <c r="G26" s="48">
        <v>8</v>
      </c>
      <c r="H26" s="43" t="s">
        <v>34</v>
      </c>
      <c r="I26" s="44">
        <f>C26*E26*G26</f>
        <v>64640</v>
      </c>
    </row>
    <row r="27" spans="2:9" ht="21" customHeight="1" x14ac:dyDescent="0.15">
      <c r="B27" s="21"/>
      <c r="C27" s="22"/>
      <c r="D27" s="23"/>
      <c r="E27" s="22"/>
      <c r="F27" s="23"/>
      <c r="G27" s="22"/>
      <c r="H27" s="22"/>
      <c r="I27" s="32"/>
    </row>
    <row r="28" spans="2:9" ht="21" customHeight="1" x14ac:dyDescent="0.15">
      <c r="B28" s="21"/>
      <c r="C28" s="22"/>
      <c r="D28" s="23"/>
      <c r="E28" s="22"/>
      <c r="F28" s="23"/>
      <c r="G28" s="22"/>
      <c r="H28" s="22"/>
      <c r="I28" s="26"/>
    </row>
    <row r="29" spans="2:9" ht="21" customHeight="1" x14ac:dyDescent="0.15">
      <c r="B29" s="13" t="s">
        <v>21</v>
      </c>
      <c r="C29" s="33"/>
      <c r="D29" s="34"/>
      <c r="E29" s="33"/>
      <c r="F29" s="34"/>
      <c r="G29" s="33"/>
      <c r="H29" s="33"/>
      <c r="I29" s="35" t="e">
        <f>I23+I26+I27</f>
        <v>#REF!</v>
      </c>
    </row>
    <row r="30" spans="2:9" ht="21" customHeight="1" thickBot="1" x14ac:dyDescent="0.2">
      <c r="B30" s="13" t="s">
        <v>22</v>
      </c>
      <c r="C30" s="33"/>
      <c r="D30" s="34"/>
      <c r="E30" s="33"/>
      <c r="F30" s="34"/>
      <c r="G30" s="33"/>
      <c r="H30" s="33"/>
      <c r="I30" s="35" t="e">
        <f>ROUNDDOWN(I29*0.05,0)</f>
        <v>#REF!</v>
      </c>
    </row>
    <row r="31" spans="2:9" ht="21" customHeight="1" thickTop="1" thickBot="1" x14ac:dyDescent="0.2">
      <c r="B31" s="36" t="s">
        <v>23</v>
      </c>
      <c r="C31" s="37"/>
      <c r="D31" s="38"/>
      <c r="E31" s="37"/>
      <c r="F31" s="38"/>
      <c r="G31" s="37"/>
      <c r="H31" s="37"/>
      <c r="I31" s="39" t="e">
        <f>SUM(I29:I30)</f>
        <v>#REF!</v>
      </c>
    </row>
    <row r="32" spans="2:9" ht="21" customHeight="1" x14ac:dyDescent="0.15"/>
    <row r="33" spans="2:2" ht="21" customHeight="1" x14ac:dyDescent="0.15">
      <c r="B33" s="40" t="s">
        <v>24</v>
      </c>
    </row>
    <row r="34" spans="2:2" ht="21" customHeight="1" x14ac:dyDescent="0.15">
      <c r="B34" s="40" t="s">
        <v>28</v>
      </c>
    </row>
    <row r="35" spans="2:2" ht="21" customHeight="1" x14ac:dyDescent="0.15"/>
    <row r="36" spans="2:2" ht="21" customHeight="1" x14ac:dyDescent="0.15"/>
    <row r="37" spans="2:2" ht="21" customHeight="1" x14ac:dyDescent="0.15"/>
    <row r="38" spans="2:2" ht="21" customHeight="1" x14ac:dyDescent="0.15"/>
    <row r="39" spans="2:2" ht="21" customHeight="1" x14ac:dyDescent="0.15"/>
    <row r="40" spans="2:2" ht="21" customHeight="1" x14ac:dyDescent="0.15"/>
    <row r="41" spans="2:2" ht="21" customHeight="1" x14ac:dyDescent="0.15"/>
  </sheetData>
  <mergeCells count="1">
    <mergeCell ref="C10:G10"/>
  </mergeCells>
  <phoneticPr fontId="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41"/>
  <sheetViews>
    <sheetView workbookViewId="0">
      <selection activeCell="I32" sqref="I32"/>
    </sheetView>
  </sheetViews>
  <sheetFormatPr defaultColWidth="8" defaultRowHeight="13.5" x14ac:dyDescent="0.15"/>
  <cols>
    <col min="1" max="1" width="2.125" style="2" customWidth="1"/>
    <col min="2" max="2" width="12.875" style="2" customWidth="1"/>
    <col min="3" max="3" width="14.625" style="2" bestFit="1" customWidth="1"/>
    <col min="4" max="4" width="3.25" style="3" customWidth="1"/>
    <col min="5" max="5" width="12.5" style="2" customWidth="1"/>
    <col min="6" max="6" width="3.25" style="3" customWidth="1"/>
    <col min="7" max="7" width="8" style="2" bestFit="1" customWidth="1"/>
    <col min="8" max="8" width="3.25" style="2" customWidth="1"/>
    <col min="9" max="9" width="16.875" style="2" customWidth="1"/>
    <col min="10" max="10" width="1.25" style="2" customWidth="1"/>
    <col min="11" max="16384" width="8" style="2"/>
  </cols>
  <sheetData>
    <row r="1" spans="2:9" ht="21" customHeight="1" x14ac:dyDescent="0.15">
      <c r="B1" s="45" t="s">
        <v>26</v>
      </c>
      <c r="H1" s="4" t="s">
        <v>3</v>
      </c>
      <c r="I1" s="5"/>
    </row>
    <row r="2" spans="2:9" ht="21" customHeight="1" x14ac:dyDescent="0.15">
      <c r="G2" s="4"/>
      <c r="I2" s="5"/>
    </row>
    <row r="3" spans="2:9" ht="21" customHeight="1" x14ac:dyDescent="0.15">
      <c r="D3" s="6" t="s">
        <v>4</v>
      </c>
    </row>
    <row r="4" spans="2:9" ht="21" customHeight="1" x14ac:dyDescent="0.15"/>
    <row r="5" spans="2:9" ht="21" customHeight="1" x14ac:dyDescent="0.15">
      <c r="B5" s="2" t="s">
        <v>5</v>
      </c>
    </row>
    <row r="6" spans="2:9" ht="21" customHeight="1" x14ac:dyDescent="0.15">
      <c r="I6" s="7" t="s">
        <v>6</v>
      </c>
    </row>
    <row r="7" spans="2:9" ht="21" customHeight="1" x14ac:dyDescent="0.15"/>
    <row r="8" spans="2:9" ht="21" customHeight="1" x14ac:dyDescent="0.15"/>
    <row r="9" spans="2:9" ht="21" customHeight="1" x14ac:dyDescent="0.15">
      <c r="B9" s="8" t="s">
        <v>7</v>
      </c>
    </row>
    <row r="10" spans="2:9" ht="21" customHeight="1" x14ac:dyDescent="0.15">
      <c r="C10" s="95"/>
      <c r="D10" s="95"/>
      <c r="E10" s="95"/>
      <c r="F10" s="95"/>
      <c r="G10" s="95"/>
    </row>
    <row r="11" spans="2:9" ht="21" customHeight="1" x14ac:dyDescent="0.15">
      <c r="D11" s="2" t="s">
        <v>25</v>
      </c>
    </row>
    <row r="12" spans="2:9" ht="21" customHeight="1" x14ac:dyDescent="0.15"/>
    <row r="13" spans="2:9" ht="21" customHeight="1" x14ac:dyDescent="0.15"/>
    <row r="14" spans="2:9" ht="21" customHeight="1" x14ac:dyDescent="0.15"/>
    <row r="15" spans="2:9" ht="21" customHeight="1" x14ac:dyDescent="0.15">
      <c r="B15" s="8" t="s">
        <v>8</v>
      </c>
      <c r="C15" s="46" t="e">
        <f>I31</f>
        <v>#REF!</v>
      </c>
      <c r="D15" s="3" t="s">
        <v>9</v>
      </c>
    </row>
    <row r="16" spans="2:9" ht="21" customHeight="1" x14ac:dyDescent="0.15"/>
    <row r="17" spans="2:9" ht="21" customHeight="1" x14ac:dyDescent="0.15"/>
    <row r="18" spans="2:9" ht="21" customHeight="1" x14ac:dyDescent="0.15"/>
    <row r="19" spans="2:9" ht="21" customHeight="1" x14ac:dyDescent="0.15"/>
    <row r="20" spans="2:9" ht="21" customHeight="1" thickBot="1" x14ac:dyDescent="0.2">
      <c r="B20" s="2" t="s">
        <v>10</v>
      </c>
    </row>
    <row r="21" spans="2:9" ht="21" customHeight="1" x14ac:dyDescent="0.15">
      <c r="B21" s="9" t="s">
        <v>11</v>
      </c>
      <c r="C21" s="10"/>
      <c r="D21" s="11"/>
      <c r="E21" s="10"/>
      <c r="F21" s="11"/>
      <c r="G21" s="10"/>
      <c r="H21" s="10"/>
      <c r="I21" s="12" t="s">
        <v>12</v>
      </c>
    </row>
    <row r="22" spans="2:9" ht="24" x14ac:dyDescent="0.15">
      <c r="B22" s="13"/>
      <c r="C22" s="14" t="s">
        <v>13</v>
      </c>
      <c r="D22" s="15"/>
      <c r="E22" s="16" t="s">
        <v>14</v>
      </c>
      <c r="F22" s="17"/>
      <c r="G22" s="18"/>
      <c r="H22" s="19"/>
      <c r="I22" s="20"/>
    </row>
    <row r="23" spans="2:9" ht="21" customHeight="1" x14ac:dyDescent="0.15">
      <c r="B23" s="21" t="s">
        <v>15</v>
      </c>
      <c r="C23" s="22">
        <v>300</v>
      </c>
      <c r="D23" s="23" t="s">
        <v>16</v>
      </c>
      <c r="E23" s="24" t="e">
        <f>#REF!</f>
        <v>#REF!</v>
      </c>
      <c r="F23" s="23"/>
      <c r="G23" s="22"/>
      <c r="H23" s="23" t="s">
        <v>17</v>
      </c>
      <c r="I23" s="25" t="e">
        <f>C23*E23</f>
        <v>#REF!</v>
      </c>
    </row>
    <row r="24" spans="2:9" ht="21" customHeight="1" x14ac:dyDescent="0.15">
      <c r="B24" s="21"/>
      <c r="C24" s="22"/>
      <c r="D24" s="23"/>
      <c r="E24" s="22"/>
      <c r="F24" s="23"/>
      <c r="G24" s="22"/>
      <c r="H24" s="22"/>
      <c r="I24" s="26"/>
    </row>
    <row r="25" spans="2:9" ht="31.5" x14ac:dyDescent="0.15">
      <c r="B25" s="27"/>
      <c r="C25" s="41" t="s">
        <v>29</v>
      </c>
      <c r="D25" s="28"/>
      <c r="E25" s="29" t="s">
        <v>18</v>
      </c>
      <c r="F25" s="28"/>
      <c r="G25" s="29" t="s">
        <v>19</v>
      </c>
      <c r="H25" s="30"/>
      <c r="I25" s="31"/>
    </row>
    <row r="26" spans="2:9" ht="21" customHeight="1" x14ac:dyDescent="0.15">
      <c r="B26" s="21" t="s">
        <v>20</v>
      </c>
      <c r="C26" s="96" t="s">
        <v>30</v>
      </c>
      <c r="D26" s="97"/>
      <c r="E26" s="97"/>
      <c r="F26" s="97"/>
      <c r="G26" s="97"/>
      <c r="H26" s="98"/>
      <c r="I26" s="44" t="e">
        <f>#REF!</f>
        <v>#REF!</v>
      </c>
    </row>
    <row r="27" spans="2:9" ht="21" customHeight="1" x14ac:dyDescent="0.15">
      <c r="B27" s="21"/>
      <c r="C27" s="22"/>
      <c r="D27" s="23"/>
      <c r="E27" s="22"/>
      <c r="F27" s="23"/>
      <c r="G27" s="22"/>
      <c r="H27" s="22"/>
      <c r="I27" s="32"/>
    </row>
    <row r="28" spans="2:9" ht="21" customHeight="1" x14ac:dyDescent="0.15">
      <c r="B28" s="21"/>
      <c r="C28" s="22"/>
      <c r="D28" s="23"/>
      <c r="E28" s="22"/>
      <c r="F28" s="23"/>
      <c r="G28" s="22"/>
      <c r="H28" s="22"/>
      <c r="I28" s="26"/>
    </row>
    <row r="29" spans="2:9" ht="21" customHeight="1" x14ac:dyDescent="0.15">
      <c r="B29" s="13" t="s">
        <v>21</v>
      </c>
      <c r="C29" s="33"/>
      <c r="D29" s="34"/>
      <c r="E29" s="33"/>
      <c r="F29" s="34"/>
      <c r="G29" s="33"/>
      <c r="H29" s="33"/>
      <c r="I29" s="35" t="e">
        <f>I23+I26+I27</f>
        <v>#REF!</v>
      </c>
    </row>
    <row r="30" spans="2:9" ht="21" customHeight="1" thickBot="1" x14ac:dyDescent="0.2">
      <c r="B30" s="13" t="s">
        <v>22</v>
      </c>
      <c r="C30" s="33"/>
      <c r="D30" s="34"/>
      <c r="E30" s="33"/>
      <c r="F30" s="34"/>
      <c r="G30" s="33"/>
      <c r="H30" s="33"/>
      <c r="I30" s="35" t="e">
        <f>ROUNDDOWN(I29*0.05,0)</f>
        <v>#REF!</v>
      </c>
    </row>
    <row r="31" spans="2:9" ht="21" customHeight="1" thickTop="1" thickBot="1" x14ac:dyDescent="0.2">
      <c r="B31" s="36" t="s">
        <v>23</v>
      </c>
      <c r="C31" s="37"/>
      <c r="D31" s="38"/>
      <c r="E31" s="37"/>
      <c r="F31" s="38"/>
      <c r="G31" s="37"/>
      <c r="H31" s="37"/>
      <c r="I31" s="39" t="e">
        <f>SUM(I29:I30)</f>
        <v>#REF!</v>
      </c>
    </row>
    <row r="32" spans="2:9" ht="21" customHeight="1" x14ac:dyDescent="0.15"/>
    <row r="33" spans="2:2" ht="21" customHeight="1" x14ac:dyDescent="0.15">
      <c r="B33" s="40" t="s">
        <v>24</v>
      </c>
    </row>
    <row r="34" spans="2:2" ht="21" customHeight="1" x14ac:dyDescent="0.15">
      <c r="B34" s="40" t="s">
        <v>28</v>
      </c>
    </row>
    <row r="35" spans="2:2" ht="21" customHeight="1" x14ac:dyDescent="0.15"/>
    <row r="36" spans="2:2" ht="21" customHeight="1" x14ac:dyDescent="0.15"/>
    <row r="37" spans="2:2" ht="21" customHeight="1" x14ac:dyDescent="0.15"/>
    <row r="38" spans="2:2" ht="21" customHeight="1" x14ac:dyDescent="0.15"/>
    <row r="39" spans="2:2" ht="21" customHeight="1" x14ac:dyDescent="0.15"/>
    <row r="40" spans="2:2" ht="21" customHeight="1" x14ac:dyDescent="0.15"/>
    <row r="41" spans="2:2" ht="21" customHeight="1" x14ac:dyDescent="0.15"/>
  </sheetData>
  <mergeCells count="2">
    <mergeCell ref="C10:G10"/>
    <mergeCell ref="C26:H26"/>
  </mergeCells>
  <phoneticPr fontId="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1"/>
  <sheetViews>
    <sheetView workbookViewId="0">
      <selection activeCell="I32" sqref="I32"/>
    </sheetView>
  </sheetViews>
  <sheetFormatPr defaultColWidth="8" defaultRowHeight="13.5" x14ac:dyDescent="0.15"/>
  <cols>
    <col min="1" max="1" width="2.125" style="2" customWidth="1"/>
    <col min="2" max="2" width="12.875" style="2" customWidth="1"/>
    <col min="3" max="3" width="14.625" style="2" bestFit="1" customWidth="1"/>
    <col min="4" max="4" width="3.25" style="3" customWidth="1"/>
    <col min="5" max="5" width="12.5" style="2" customWidth="1"/>
    <col min="6" max="6" width="3.25" style="3" customWidth="1"/>
    <col min="7" max="7" width="8" style="2" bestFit="1" customWidth="1"/>
    <col min="8" max="8" width="3.25" style="2" customWidth="1"/>
    <col min="9" max="9" width="16.875" style="2" customWidth="1"/>
    <col min="10" max="10" width="1.25" style="2" customWidth="1"/>
    <col min="11" max="16384" width="8" style="2"/>
  </cols>
  <sheetData>
    <row r="1" spans="2:9" ht="21" customHeight="1" x14ac:dyDescent="0.15">
      <c r="B1" s="45" t="s">
        <v>27</v>
      </c>
      <c r="H1" s="4" t="s">
        <v>3</v>
      </c>
      <c r="I1" s="5"/>
    </row>
    <row r="2" spans="2:9" ht="21" customHeight="1" x14ac:dyDescent="0.15">
      <c r="G2" s="4"/>
      <c r="I2" s="5"/>
    </row>
    <row r="3" spans="2:9" ht="21" customHeight="1" x14ac:dyDescent="0.15">
      <c r="D3" s="6" t="s">
        <v>4</v>
      </c>
    </row>
    <row r="4" spans="2:9" ht="21" customHeight="1" x14ac:dyDescent="0.15"/>
    <row r="5" spans="2:9" ht="21" customHeight="1" x14ac:dyDescent="0.15">
      <c r="B5" s="2" t="s">
        <v>5</v>
      </c>
    </row>
    <row r="6" spans="2:9" ht="21" customHeight="1" x14ac:dyDescent="0.15">
      <c r="I6" s="7" t="s">
        <v>6</v>
      </c>
    </row>
    <row r="7" spans="2:9" ht="21" customHeight="1" x14ac:dyDescent="0.15"/>
    <row r="8" spans="2:9" ht="21" customHeight="1" x14ac:dyDescent="0.15"/>
    <row r="9" spans="2:9" ht="21" customHeight="1" x14ac:dyDescent="0.15">
      <c r="B9" s="8" t="s">
        <v>7</v>
      </c>
    </row>
    <row r="10" spans="2:9" ht="21" customHeight="1" x14ac:dyDescent="0.15">
      <c r="C10" s="95"/>
      <c r="D10" s="95"/>
      <c r="E10" s="95"/>
      <c r="F10" s="95"/>
      <c r="G10" s="95"/>
    </row>
    <row r="11" spans="2:9" ht="21" customHeight="1" x14ac:dyDescent="0.15">
      <c r="D11" s="2" t="s">
        <v>25</v>
      </c>
    </row>
    <row r="12" spans="2:9" ht="21" customHeight="1" x14ac:dyDescent="0.15"/>
    <row r="13" spans="2:9" ht="21" customHeight="1" x14ac:dyDescent="0.15"/>
    <row r="14" spans="2:9" ht="21" customHeight="1" x14ac:dyDescent="0.15"/>
    <row r="15" spans="2:9" ht="21" customHeight="1" x14ac:dyDescent="0.15">
      <c r="B15" s="8" t="s">
        <v>8</v>
      </c>
      <c r="C15" s="46" t="e">
        <f>I31</f>
        <v>#REF!</v>
      </c>
      <c r="D15" s="3" t="s">
        <v>9</v>
      </c>
    </row>
    <row r="16" spans="2:9" ht="21" customHeight="1" x14ac:dyDescent="0.15"/>
    <row r="17" spans="2:9" ht="21" customHeight="1" x14ac:dyDescent="0.15"/>
    <row r="18" spans="2:9" ht="21" customHeight="1" x14ac:dyDescent="0.15"/>
    <row r="19" spans="2:9" ht="21" customHeight="1" x14ac:dyDescent="0.15"/>
    <row r="20" spans="2:9" ht="21" customHeight="1" thickBot="1" x14ac:dyDescent="0.2">
      <c r="B20" s="2" t="s">
        <v>10</v>
      </c>
    </row>
    <row r="21" spans="2:9" ht="21" customHeight="1" x14ac:dyDescent="0.15">
      <c r="B21" s="9" t="s">
        <v>11</v>
      </c>
      <c r="C21" s="10"/>
      <c r="D21" s="11"/>
      <c r="E21" s="10"/>
      <c r="F21" s="11"/>
      <c r="G21" s="10"/>
      <c r="H21" s="10"/>
      <c r="I21" s="12" t="s">
        <v>12</v>
      </c>
    </row>
    <row r="22" spans="2:9" ht="24" x14ac:dyDescent="0.15">
      <c r="B22" s="13"/>
      <c r="C22" s="14" t="s">
        <v>13</v>
      </c>
      <c r="D22" s="15"/>
      <c r="E22" s="16" t="s">
        <v>14</v>
      </c>
      <c r="F22" s="17"/>
      <c r="G22" s="18"/>
      <c r="H22" s="19"/>
      <c r="I22" s="20"/>
    </row>
    <row r="23" spans="2:9" ht="21" customHeight="1" x14ac:dyDescent="0.15">
      <c r="B23" s="21" t="s">
        <v>15</v>
      </c>
      <c r="C23" s="22">
        <v>300</v>
      </c>
      <c r="D23" s="23" t="s">
        <v>16</v>
      </c>
      <c r="E23" s="24" t="e">
        <f>#REF!</f>
        <v>#REF!</v>
      </c>
      <c r="F23" s="23"/>
      <c r="G23" s="22"/>
      <c r="H23" s="23" t="s">
        <v>17</v>
      </c>
      <c r="I23" s="25" t="e">
        <f>C23*E23</f>
        <v>#REF!</v>
      </c>
    </row>
    <row r="24" spans="2:9" ht="21" customHeight="1" x14ac:dyDescent="0.15">
      <c r="B24" s="21"/>
      <c r="C24" s="22"/>
      <c r="D24" s="23"/>
      <c r="E24" s="22"/>
      <c r="F24" s="23"/>
      <c r="G24" s="22"/>
      <c r="H24" s="22"/>
      <c r="I24" s="26"/>
    </row>
    <row r="25" spans="2:9" ht="31.5" x14ac:dyDescent="0.15">
      <c r="B25" s="27"/>
      <c r="C25" s="41" t="s">
        <v>31</v>
      </c>
      <c r="D25" s="28"/>
      <c r="E25" s="29" t="s">
        <v>18</v>
      </c>
      <c r="F25" s="28"/>
      <c r="G25" s="29" t="s">
        <v>19</v>
      </c>
      <c r="H25" s="30"/>
      <c r="I25" s="31"/>
    </row>
    <row r="26" spans="2:9" ht="21" customHeight="1" x14ac:dyDescent="0.15">
      <c r="B26" s="21" t="s">
        <v>20</v>
      </c>
      <c r="C26" s="96" t="s">
        <v>30</v>
      </c>
      <c r="D26" s="97"/>
      <c r="E26" s="97"/>
      <c r="F26" s="97"/>
      <c r="G26" s="97"/>
      <c r="H26" s="98"/>
      <c r="I26" s="44" t="e">
        <f>#REF!</f>
        <v>#REF!</v>
      </c>
    </row>
    <row r="27" spans="2:9" ht="21" customHeight="1" x14ac:dyDescent="0.15">
      <c r="B27" s="21"/>
      <c r="C27" s="22"/>
      <c r="D27" s="23"/>
      <c r="E27" s="22"/>
      <c r="F27" s="23"/>
      <c r="G27" s="22"/>
      <c r="H27" s="22"/>
      <c r="I27" s="32"/>
    </row>
    <row r="28" spans="2:9" ht="21" customHeight="1" x14ac:dyDescent="0.15">
      <c r="B28" s="21"/>
      <c r="C28" s="22"/>
      <c r="D28" s="23"/>
      <c r="E28" s="22"/>
      <c r="F28" s="23"/>
      <c r="G28" s="22"/>
      <c r="H28" s="22"/>
      <c r="I28" s="26"/>
    </row>
    <row r="29" spans="2:9" ht="21" customHeight="1" x14ac:dyDescent="0.15">
      <c r="B29" s="13" t="s">
        <v>21</v>
      </c>
      <c r="C29" s="33"/>
      <c r="D29" s="34"/>
      <c r="E29" s="33"/>
      <c r="F29" s="34"/>
      <c r="G29" s="33"/>
      <c r="H29" s="33"/>
      <c r="I29" s="35" t="e">
        <f>I23+I26+I27</f>
        <v>#REF!</v>
      </c>
    </row>
    <row r="30" spans="2:9" ht="21" customHeight="1" thickBot="1" x14ac:dyDescent="0.2">
      <c r="B30" s="13" t="s">
        <v>22</v>
      </c>
      <c r="C30" s="33"/>
      <c r="D30" s="34"/>
      <c r="E30" s="33"/>
      <c r="F30" s="34"/>
      <c r="G30" s="33"/>
      <c r="H30" s="33"/>
      <c r="I30" s="35" t="e">
        <f>ROUNDDOWN(I29*0.05,0)</f>
        <v>#REF!</v>
      </c>
    </row>
    <row r="31" spans="2:9" ht="21" customHeight="1" thickTop="1" thickBot="1" x14ac:dyDescent="0.2">
      <c r="B31" s="36" t="s">
        <v>23</v>
      </c>
      <c r="C31" s="37"/>
      <c r="D31" s="38"/>
      <c r="E31" s="37"/>
      <c r="F31" s="38"/>
      <c r="G31" s="37"/>
      <c r="H31" s="37"/>
      <c r="I31" s="39" t="e">
        <f>SUM(I29:I30)</f>
        <v>#REF!</v>
      </c>
    </row>
    <row r="32" spans="2:9" ht="21" customHeight="1" x14ac:dyDescent="0.15"/>
    <row r="33" spans="2:2" ht="21" customHeight="1" x14ac:dyDescent="0.15">
      <c r="B33" s="40" t="s">
        <v>24</v>
      </c>
    </row>
    <row r="34" spans="2:2" ht="21" customHeight="1" x14ac:dyDescent="0.15">
      <c r="B34" s="40" t="s">
        <v>28</v>
      </c>
    </row>
    <row r="35" spans="2:2" ht="21" customHeight="1" x14ac:dyDescent="0.15"/>
    <row r="36" spans="2:2" ht="21" customHeight="1" x14ac:dyDescent="0.15"/>
    <row r="37" spans="2:2" ht="21" customHeight="1" x14ac:dyDescent="0.15"/>
    <row r="38" spans="2:2" ht="21" customHeight="1" x14ac:dyDescent="0.15"/>
    <row r="39" spans="2:2" ht="21" customHeight="1" x14ac:dyDescent="0.15"/>
    <row r="40" spans="2:2" ht="21" customHeight="1" x14ac:dyDescent="0.15"/>
    <row r="41" spans="2:2" ht="21" customHeight="1" x14ac:dyDescent="0.15"/>
  </sheetData>
  <mergeCells count="2">
    <mergeCell ref="C10:G10"/>
    <mergeCell ref="C26:H26"/>
  </mergeCells>
  <phoneticPr fontId="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施設使用教室申請書（入力用）</vt:lpstr>
      <vt:lpstr>施設使用教室申請書（記入例）</vt:lpstr>
      <vt:lpstr>料金表</vt:lpstr>
      <vt:lpstr>請求書発行依頼書（実人数ベース）</vt:lpstr>
      <vt:lpstr>請求書発行依頼書 (収容定員ベース)</vt:lpstr>
      <vt:lpstr>請求書発行依頼書 (面積ベース)</vt:lpstr>
      <vt:lpstr>料金表!Print_Area</vt:lpstr>
      <vt:lpstr>料金表!Print_Titles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Ryuhei Matsumoto 松本　龍平</dc:creator>
  <cp:lastModifiedBy>松本　まどか</cp:lastModifiedBy>
  <cp:lastPrinted>2026-04-06T01:38:31Z</cp:lastPrinted>
  <dcterms:created xsi:type="dcterms:W3CDTF">1997-01-08T22:48:59Z</dcterms:created>
  <dcterms:modified xsi:type="dcterms:W3CDTF">2026-04-06T01:52:31Z</dcterms:modified>
</cp:coreProperties>
</file>